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<sst xmlns="http://schemas.openxmlformats.org/spreadsheetml/2006/main" count="436" uniqueCount="321">
  <si>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</si>
  <si>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</si>
  <si>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</si>
  <si>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</si>
  <si>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</si>
  <si>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</si>
  <si>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</si>
  <si>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</si>
  <si>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</si>
  <si>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</si>
  <si>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</si>
  <si>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</si>
  <si>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</si>
  <si>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</si>
  <si>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</si>
  <si>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</si>
  <si>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</si>
  <si>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</si>
  <si>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</si>
  <si>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</si>
  <si>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</si>
  <si>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</si>
  <si>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</si>
  <si>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</si>
  <si>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</si>
  <si>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</si>
  <si>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</si>
  <si>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</si>
  <si>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</si>
  <si>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</si>
  <si>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</si>
  <si>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</si>
  <si>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</si>
  <si>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</si>
  <si>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</si>
  <si>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</si>
  <si>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</si>
  <si>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</si>
  <si>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</si>
  <si>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</si>
  <si>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</si>
  <si>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</si>
  <si>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</si>
  <si>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</si>
  <si>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</si>
  <si>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</si>
  <si>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</si>
  <si>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</si>
  <si>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</si>
  <si>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</si>
  <si>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</si>
  <si>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</si>
  <si>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</si>
  <si>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</si>
  <si>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</si>
  <si>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</si>
  <si>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</si>
  <si>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</si>
  <si>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</si>
  <si>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</si>
  <si>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</si>
  <si>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</si>
  <si>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</si>
  <si>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</si>
  <si>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</si>
  <si>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</si>
  <si>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</si>
  <si>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</si>
  <si>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</si>
  <si>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</si>
  <si>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</si>
  <si>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</si>
  <si>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</si>
  <si>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</si>
  <si>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</si>
  <si>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</si>
  <si>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</si>
  <si>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</si>
  <si>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</si>
  <si>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</si>
  <si>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</si>
  <si>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</si>
  <si>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</si>
  <si>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</si>
  <si>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</si>
  <si>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</si>
  <si>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</si>
  <si>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</si>
  <si>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</si>
  <si>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</si>
  <si>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</si>
  <si>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</si>
  <si>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</si>
  <si>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</si>
  <si>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</si>
  <si>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</si>
  <si>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</si>
  <si>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</si>
  <si>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</si>
  <si>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</si>
  <si>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</si>
  <si>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</si>
  <si>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</si>
  <si>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</si>
  <si>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</si>
  <si>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</si>
  <si>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</si>
  <si>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</si>
  <si>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</si>
  <si>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</si>
  <si>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</si>
  <si>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</si>
  <si>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</si>
  <si>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</si>
  <si>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</si>
  <si>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</si>
  <si>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</si>
  <si>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</si>
  <si>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</si>
  <si>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</si>
  <si>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</si>
  <si>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</si>
  <si>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</si>
  <si>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</si>
  <si>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</si>
  <si>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</si>
  <si>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</si>
  <si>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</si>
  <si>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</si>
  <si>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</si>
  <si>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</si>
  <si>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</si>
  <si>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</si>
  <si>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</si>
  <si>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</si>
  <si>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</si>
  <si>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</si>
  <si>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</si>
  <si>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</si>
  <si>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</si>
  <si>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</si>
  <si>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</si>
  <si>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</si>
  <si>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</si>
  <si>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</si>
  <si>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</si>
  <si>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</si>
  <si>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</si>
  <si>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</si>
  <si>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</si>
  <si>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</si>
  <si>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</si>
  <si>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</si>
  <si>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</si>
  <si>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</si>
  <si>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</si>
  <si>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</si>
  <si>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</si>
  <si>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</si>
  <si>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</si>
  <si>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</si>
  <si>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</si>
  <si>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</si>
  <si>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</si>
  <si>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</si>
  <si>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</si>
  <si>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</si>
  <si>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</si>
  <si>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</si>
  <si>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</si>
  <si>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</si>
  <si>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</si>
  <si>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</si>
  <si>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</si>
  <si>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</si>
  <si>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</si>
  <si>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</si>
  <si>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</si>
  <si>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</si>
  <si>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</si>
  <si>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</si>
  <si>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</si>
  <si>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</si>
  <si>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</si>
  <si>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</si>
  <si>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</si>
  <si>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</si>
  <si>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</si>
  <si>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</si>
  <si>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</si>
  <si>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</si>
  <si>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</si>
  <si>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</si>
  <si>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</si>
  <si>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</si>
  <si>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</si>
  <si>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</si>
  <si>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</si>
  <si>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</si>
  <si>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</si>
  <si>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</si>
  <si>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</si>
  <si>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</si>
  <si>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</si>
  <si>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</si>
  <si>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</si>
  <si>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</si>
  <si>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</si>
  <si>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</si>
  <si>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</si>
  <si>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</si>
  <si>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</si>
  <si>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</si>
  <si>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</si>
  <si>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</si>
  <si>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</si>
  <si>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</si>
  <si>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</si>
  <si>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</si>
  <si>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</si>
  <si>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</si>
  <si>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</si>
  <si>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</si>
  <si>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</si>
  <si>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</si>
  <si>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</si>
  <si>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</si>
  <si>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</si>
  <si>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</si>
  <si>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</si>
  <si>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</si>
  <si>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</si>
  <si>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</si>
  <si>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</si>
  <si>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</si>
  <si>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</si>
  <si>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</si>
  <si>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</si>
  <si>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</si>
  <si>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</si>
  <si>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</si>
  <si>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</si>
  <si>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</si>
  <si>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</si>
  <si>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</si>
  <si>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</si>
  <si>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</si>
  <si>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</si>
  <si>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</si>
  <si>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</si>
  <si>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</si>
  <si>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</si>
  <si>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</si>
  <si>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</si>
  <si>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</si>
  <si>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</si>
  <si>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</si>
  <si>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</si>
  <si>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</si>
  <si>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</si>
  <si>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</si>
  <si>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</si>
  <si>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</si>
  <si>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</si>
  <si>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</si>
  <si>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</si>
  <si>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</si>
  <si>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</si>
  <si>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</si>
  <si>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</si>
  <si>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</si>
  <si>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</si>
  <si>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</si>
  <si>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</si>
  <si>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</si>
  <si>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</si>
  <si>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</si>
  <si>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</si>
  <si>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</si>
  <si>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</si>
  <si>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</si>
  <si>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</si>
  <si>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</si>
  <si>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</si>
  <si>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</si>
  <si>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</si>
  <si>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</si>
  <si>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</si>
  <si>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</si>
  <si>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</si>
  <si>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</si>
  <si>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</si>
  <si>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</si>
  <si>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</si>
  <si>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092 2 02 27576 00 0000 150</t>
  </si>
  <si>
    <t>011</t>
  </si>
  <si>
    <t>011 10807150 01 0000 110</t>
  </si>
  <si>
    <t>Государственная пошлина за выдачу разрешения на установку  рекламной конструкции</t>
  </si>
  <si>
    <t xml:space="preserve">Управление строительства и архитектуры администрации Пучежского муниципального района 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</si>
  <si>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</si>
  <si>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</si>
  <si>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</si>
  <si>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000 2 02 25210 00 0000 150</t>
  </si>
  <si>
    <t>000 2 02 25497 00 0000 150</t>
  </si>
  <si>
    <t>092 2 02 49999 05 0000 150</t>
  </si>
  <si>
    <t>Прочие межбюджетные трансферты, передаваемые бюджетам муниципальных районов</t>
  </si>
  <si>
    <t>000 2 02 49999 00 0000 150</t>
  </si>
  <si>
    <t>Прочие межбюджетные трансферты, передаваемые бюджетам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</si>
  <si>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</si>
  <si>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</si>
  <si>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092  2 02 20216 05 0000 150</t>
  </si>
  <si>
    <t>000  2 02 20216 00 0000 150</t>
  </si>
  <si>
    <t>000 2 02 20299 00 0000 150</t>
  </si>
  <si>
    <t>000 2 02 25306 00 0000 150</t>
  </si>
  <si>
    <t>092 2 02 25306 05 0000 150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</si>
  <si>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</si>
  <si>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</si>
  <si>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</si>
  <si>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</si>
  <si>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1 к Решению Совета Пучежского муниципального района от __.07.2020 № __</t>
  </si>
  <si>
    <t>от  __.07.2020 №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</si>
</sst>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6" fillId="33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33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top" wrapText="1"/>
    </xf>
    <xf numFmtId="0" fontId="13" fillId="33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171" fontId="16" fillId="0" borderId="18" xfId="60" applyFont="1" applyBorder="1" applyAlignment="1">
      <alignment horizontal="center" vertical="center"/>
    </xf>
    <xf numFmtId="171" fontId="16" fillId="0" borderId="19" xfId="60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5" fillId="0" borderId="19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 wrapText="1"/>
    </xf>
    <xf numFmtId="171" fontId="16" fillId="0" borderId="19" xfId="60" applyFont="1" applyBorder="1" applyAlignment="1">
      <alignment horizontal="center" vertical="center" wrapText="1"/>
    </xf>
    <xf numFmtId="171" fontId="15" fillId="0" borderId="18" xfId="60" applyFont="1" applyBorder="1" applyAlignment="1">
      <alignment horizontal="center" vertical="center" wrapText="1"/>
    </xf>
    <xf numFmtId="171" fontId="15" fillId="0" borderId="18" xfId="60" applyFont="1" applyFill="1" applyBorder="1" applyAlignment="1">
      <alignment horizontal="center" vertical="center"/>
    </xf>
    <xf numFmtId="171" fontId="15" fillId="33" borderId="18" xfId="60" applyFont="1" applyFill="1" applyBorder="1" applyAlignment="1">
      <alignment horizontal="center" vertical="center"/>
    </xf>
    <xf numFmtId="171" fontId="15" fillId="33" borderId="19" xfId="60" applyFont="1" applyFill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2" fillId="0" borderId="19" xfId="60" applyFont="1" applyBorder="1" applyAlignment="1">
      <alignment horizontal="center" vertical="center"/>
    </xf>
    <xf numFmtId="171" fontId="16" fillId="33" borderId="18" xfId="60" applyFont="1" applyFill="1" applyBorder="1" applyAlignment="1">
      <alignment horizontal="center" vertical="center"/>
    </xf>
    <xf numFmtId="171" fontId="16" fillId="33" borderId="19" xfId="60" applyFont="1" applyFill="1" applyBorder="1" applyAlignment="1">
      <alignment horizontal="center" vertical="center"/>
    </xf>
    <xf numFmtId="171" fontId="15" fillId="0" borderId="19" xfId="60" applyFont="1" applyBorder="1" applyAlignment="1">
      <alignment vertical="center"/>
    </xf>
    <xf numFmtId="171" fontId="2" fillId="0" borderId="20" xfId="60" applyFont="1" applyBorder="1" applyAlignment="1">
      <alignment horizontal="center" vertical="center"/>
    </xf>
    <xf numFmtId="171" fontId="2" fillId="0" borderId="21" xfId="60" applyFont="1" applyBorder="1" applyAlignment="1">
      <alignment horizontal="center" vertical="center"/>
    </xf>
    <xf numFmtId="171" fontId="2" fillId="0" borderId="22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171" fontId="15" fillId="0" borderId="19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49" fontId="10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justify" vertical="justify" wrapText="1"/>
    </xf>
    <xf numFmtId="0" fontId="10" fillId="33" borderId="15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justify" wrapText="1"/>
    </xf>
    <xf numFmtId="0" fontId="13" fillId="0" borderId="15" xfId="0" applyNumberFormat="1" applyFont="1" applyBorder="1" applyAlignment="1">
      <alignment horizontal="justify" vertical="justify" wrapText="1"/>
    </xf>
    <xf numFmtId="0" fontId="16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171" fontId="16" fillId="0" borderId="18" xfId="60" applyNumberFormat="1" applyFont="1" applyBorder="1" applyAlignment="1">
      <alignment horizontal="center" vertical="center"/>
    </xf>
    <xf numFmtId="171" fontId="16" fillId="0" borderId="19" xfId="60" applyNumberFormat="1" applyFont="1" applyBorder="1" applyAlignment="1">
      <alignment horizontal="center" vertical="center"/>
    </xf>
    <xf numFmtId="171" fontId="15" fillId="0" borderId="18" xfId="60" applyNumberFormat="1" applyFont="1" applyBorder="1" applyAlignment="1">
      <alignment horizontal="center" vertical="center"/>
    </xf>
    <xf numFmtId="171" fontId="15" fillId="0" borderId="19" xfId="60" applyNumberFormat="1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1" fontId="16" fillId="0" borderId="19" xfId="60" applyFont="1" applyBorder="1" applyAlignment="1">
      <alignment horizontal="center" vertical="center"/>
    </xf>
    <xf numFmtId="171" fontId="15" fillId="0" borderId="19" xfId="60" applyFont="1" applyBorder="1" applyAlignment="1">
      <alignment horizontal="center" vertical="center"/>
    </xf>
    <xf numFmtId="171" fontId="16" fillId="0" borderId="10" xfId="60" applyFont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0" fontId="10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75" zoomScaleNormal="75" zoomScaleSheetLayoutView="68" zoomScalePageLayoutView="0" workbookViewId="0" topLeftCell="A2">
      <selection activeCell="O9" sqref="O9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22.00390625" style="19" customWidth="1"/>
    <col min="5" max="5" width="21.00390625" style="19" customWidth="1"/>
    <col min="6" max="6" width="22.25390625" style="19" customWidth="1"/>
    <col min="7" max="7" width="19.75390625" style="19" customWidth="1"/>
    <col min="8" max="8" width="21.00390625" style="19" customWidth="1"/>
    <col min="9" max="9" width="22.125" style="19" customWidth="1"/>
    <col min="10" max="10" width="20.625" style="64" customWidth="1"/>
    <col min="11" max="11" width="21.75390625" style="13" customWidth="1"/>
    <col min="12" max="16384" width="9.125" style="13" customWidth="1"/>
  </cols>
  <sheetData>
    <row r="1" spans="3:11" ht="15" customHeight="1" hidden="1">
      <c r="C1" s="126" t="s">
        <v>244</v>
      </c>
      <c r="D1" s="126"/>
      <c r="E1" s="126"/>
      <c r="F1" s="126"/>
      <c r="G1" s="126"/>
      <c r="H1" s="126"/>
      <c r="I1" s="126"/>
      <c r="J1" s="126"/>
      <c r="K1" s="126"/>
    </row>
    <row r="2" spans="3:11" ht="48.75" customHeight="1">
      <c r="C2" s="126"/>
      <c r="D2" s="126"/>
      <c r="E2" s="126"/>
      <c r="F2" s="126"/>
      <c r="G2" s="126"/>
      <c r="H2" s="126"/>
      <c r="I2" s="126"/>
      <c r="J2" s="152" t="s">
        <v>319</v>
      </c>
      <c r="K2" s="152"/>
    </row>
    <row r="3" spans="3:11" ht="15" customHeight="1">
      <c r="C3" s="126"/>
      <c r="D3" s="126"/>
      <c r="E3" s="126"/>
      <c r="F3" s="126"/>
      <c r="G3" s="126"/>
      <c r="H3" s="126"/>
      <c r="I3" s="126"/>
      <c r="J3" s="152"/>
      <c r="K3" s="152"/>
    </row>
    <row r="4" spans="3:11" ht="15" customHeight="1">
      <c r="C4" s="17"/>
      <c r="D4" s="17"/>
      <c r="E4" s="17"/>
      <c r="F4" s="18"/>
      <c r="G4" s="18"/>
      <c r="H4" s="18"/>
      <c r="J4" s="152"/>
      <c r="K4" s="152"/>
    </row>
    <row r="5" spans="1:9" ht="38.25" customHeight="1" thickBot="1">
      <c r="A5" s="156" t="s">
        <v>151</v>
      </c>
      <c r="B5" s="156"/>
      <c r="C5" s="157"/>
      <c r="D5" s="157"/>
      <c r="E5" s="157"/>
      <c r="F5" s="157"/>
      <c r="G5" s="157"/>
      <c r="H5" s="157"/>
      <c r="I5" s="157"/>
    </row>
    <row r="6" spans="1:11" ht="20.25" customHeight="1">
      <c r="A6" s="147" t="s">
        <v>0</v>
      </c>
      <c r="B6" s="164" t="s">
        <v>1</v>
      </c>
      <c r="C6" s="153">
        <v>2020</v>
      </c>
      <c r="D6" s="154"/>
      <c r="E6" s="155"/>
      <c r="F6" s="153">
        <v>2021</v>
      </c>
      <c r="G6" s="154"/>
      <c r="H6" s="155"/>
      <c r="I6" s="153">
        <v>2022</v>
      </c>
      <c r="J6" s="154"/>
      <c r="K6" s="155"/>
    </row>
    <row r="7" spans="1:11" ht="30.75" customHeight="1">
      <c r="A7" s="148"/>
      <c r="B7" s="165"/>
      <c r="C7" s="139" t="s">
        <v>245</v>
      </c>
      <c r="D7" s="138" t="s">
        <v>281</v>
      </c>
      <c r="E7" s="140" t="s">
        <v>248</v>
      </c>
      <c r="F7" s="141" t="s">
        <v>114</v>
      </c>
      <c r="G7" s="138" t="s">
        <v>281</v>
      </c>
      <c r="H7" s="140" t="s">
        <v>248</v>
      </c>
      <c r="I7" s="141" t="s">
        <v>152</v>
      </c>
      <c r="J7" s="67" t="s">
        <v>280</v>
      </c>
      <c r="K7" s="140" t="s">
        <v>248</v>
      </c>
    </row>
    <row r="8" spans="1:11" ht="15.75" customHeight="1">
      <c r="A8" s="160" t="s">
        <v>2</v>
      </c>
      <c r="B8" s="162" t="s">
        <v>3</v>
      </c>
      <c r="C8" s="159">
        <f aca="true" t="shared" si="0" ref="C8:K8">C11+C20+C33+C40+C44+C60+C66+C83+C92</f>
        <v>74654338.48</v>
      </c>
      <c r="D8" s="151">
        <f t="shared" si="0"/>
        <v>0</v>
      </c>
      <c r="E8" s="149">
        <f t="shared" si="0"/>
        <v>74654338.48</v>
      </c>
      <c r="F8" s="159">
        <f t="shared" si="0"/>
        <v>56254302.87</v>
      </c>
      <c r="G8" s="151">
        <f t="shared" si="0"/>
        <v>0</v>
      </c>
      <c r="H8" s="149">
        <f t="shared" si="0"/>
        <v>56254302.87</v>
      </c>
      <c r="I8" s="159">
        <f t="shared" si="0"/>
        <v>57428010.26</v>
      </c>
      <c r="J8" s="158">
        <f t="shared" si="0"/>
        <v>0</v>
      </c>
      <c r="K8" s="149">
        <f t="shared" si="0"/>
        <v>57428010.26</v>
      </c>
    </row>
    <row r="9" spans="1:11" ht="13.5" customHeight="1">
      <c r="A9" s="161"/>
      <c r="B9" s="163"/>
      <c r="C9" s="159"/>
      <c r="D9" s="151"/>
      <c r="E9" s="149"/>
      <c r="F9" s="159"/>
      <c r="G9" s="151"/>
      <c r="H9" s="149"/>
      <c r="I9" s="159"/>
      <c r="J9" s="158"/>
      <c r="K9" s="149"/>
    </row>
    <row r="10" spans="1:11" ht="23.25" customHeight="1">
      <c r="A10" s="4" t="s">
        <v>4</v>
      </c>
      <c r="B10" s="68" t="s">
        <v>5</v>
      </c>
      <c r="C10" s="105"/>
      <c r="D10" s="21"/>
      <c r="E10" s="106"/>
      <c r="F10" s="121"/>
      <c r="G10" s="22"/>
      <c r="H10" s="122"/>
      <c r="I10" s="121"/>
      <c r="J10" s="65"/>
      <c r="K10" s="122"/>
    </row>
    <row r="11" spans="1:11" s="14" customFormat="1" ht="18.75">
      <c r="A11" s="4" t="s">
        <v>6</v>
      </c>
      <c r="B11" s="68" t="s">
        <v>7</v>
      </c>
      <c r="C11" s="103">
        <f>C13+C15+C17+C19</f>
        <v>29945000</v>
      </c>
      <c r="D11" s="20">
        <v>0</v>
      </c>
      <c r="E11" s="104">
        <f>E13+E15+E17+E19</f>
        <v>29945000</v>
      </c>
      <c r="F11" s="103">
        <f>F13+F15+F17+F19</f>
        <v>30973500</v>
      </c>
      <c r="G11" s="20">
        <v>0</v>
      </c>
      <c r="H11" s="104">
        <f>H13+H15+H17+H19</f>
        <v>30973500</v>
      </c>
      <c r="I11" s="103">
        <f>I13+I15+I17+I19</f>
        <v>31879700</v>
      </c>
      <c r="J11" s="66">
        <v>0</v>
      </c>
      <c r="K11" s="104">
        <f>K13+K15+K17+K19</f>
        <v>31879700</v>
      </c>
    </row>
    <row r="12" spans="1:11" s="14" customFormat="1" ht="78" customHeight="1">
      <c r="A12" s="1" t="s">
        <v>200</v>
      </c>
      <c r="B12" s="69" t="s">
        <v>9</v>
      </c>
      <c r="C12" s="105">
        <v>29700000</v>
      </c>
      <c r="D12" s="21">
        <v>0</v>
      </c>
      <c r="E12" s="106">
        <f aca="true" t="shared" si="1" ref="E12:E19">C12+D12</f>
        <v>29700000</v>
      </c>
      <c r="F12" s="105">
        <v>30725000</v>
      </c>
      <c r="G12" s="21">
        <v>0</v>
      </c>
      <c r="H12" s="106">
        <v>30725000</v>
      </c>
      <c r="I12" s="105">
        <v>31625000</v>
      </c>
      <c r="J12" s="66">
        <v>0</v>
      </c>
      <c r="K12" s="106">
        <v>31625000</v>
      </c>
    </row>
    <row r="13" spans="1:11" ht="76.5" customHeight="1">
      <c r="A13" s="1" t="s">
        <v>8</v>
      </c>
      <c r="B13" s="69" t="s">
        <v>9</v>
      </c>
      <c r="C13" s="105">
        <v>29700000</v>
      </c>
      <c r="D13" s="21">
        <v>0</v>
      </c>
      <c r="E13" s="106">
        <f t="shared" si="1"/>
        <v>29700000</v>
      </c>
      <c r="F13" s="105">
        <v>30725000</v>
      </c>
      <c r="G13" s="21">
        <v>0</v>
      </c>
      <c r="H13" s="106">
        <v>30725000</v>
      </c>
      <c r="I13" s="105">
        <v>31625000</v>
      </c>
      <c r="J13" s="65">
        <v>0</v>
      </c>
      <c r="K13" s="106">
        <v>31625000</v>
      </c>
    </row>
    <row r="14" spans="1:11" ht="111" customHeight="1">
      <c r="A14" s="1" t="s">
        <v>201</v>
      </c>
      <c r="B14" s="69" t="s">
        <v>11</v>
      </c>
      <c r="C14" s="105">
        <v>105000</v>
      </c>
      <c r="D14" s="21">
        <v>0</v>
      </c>
      <c r="E14" s="106">
        <f t="shared" si="1"/>
        <v>105000</v>
      </c>
      <c r="F14" s="105">
        <v>106000</v>
      </c>
      <c r="G14" s="21">
        <v>0</v>
      </c>
      <c r="H14" s="106">
        <v>106000</v>
      </c>
      <c r="I14" s="105">
        <v>107000</v>
      </c>
      <c r="J14" s="65">
        <v>0</v>
      </c>
      <c r="K14" s="106">
        <v>107000</v>
      </c>
    </row>
    <row r="15" spans="1:11" ht="114" customHeight="1">
      <c r="A15" s="1" t="s">
        <v>10</v>
      </c>
      <c r="B15" s="69" t="s">
        <v>11</v>
      </c>
      <c r="C15" s="105">
        <v>105000</v>
      </c>
      <c r="D15" s="21">
        <v>0</v>
      </c>
      <c r="E15" s="106">
        <f t="shared" si="1"/>
        <v>105000</v>
      </c>
      <c r="F15" s="105">
        <v>106000</v>
      </c>
      <c r="G15" s="21">
        <v>0</v>
      </c>
      <c r="H15" s="106">
        <v>106000</v>
      </c>
      <c r="I15" s="105">
        <v>107000</v>
      </c>
      <c r="J15" s="65">
        <v>0</v>
      </c>
      <c r="K15" s="106">
        <v>107000</v>
      </c>
    </row>
    <row r="16" spans="1:11" ht="55.5" customHeight="1">
      <c r="A16" s="1" t="s">
        <v>202</v>
      </c>
      <c r="B16" s="69" t="s">
        <v>82</v>
      </c>
      <c r="C16" s="105">
        <v>94500</v>
      </c>
      <c r="D16" s="21">
        <v>0</v>
      </c>
      <c r="E16" s="106">
        <f t="shared" si="1"/>
        <v>94500</v>
      </c>
      <c r="F16" s="105">
        <v>95200</v>
      </c>
      <c r="G16" s="21">
        <v>0</v>
      </c>
      <c r="H16" s="106">
        <v>95200</v>
      </c>
      <c r="I16" s="105">
        <v>96700</v>
      </c>
      <c r="J16" s="65">
        <v>0</v>
      </c>
      <c r="K16" s="106">
        <v>96700</v>
      </c>
    </row>
    <row r="17" spans="1:11" ht="53.25" customHeight="1">
      <c r="A17" s="1" t="s">
        <v>12</v>
      </c>
      <c r="B17" s="69" t="s">
        <v>82</v>
      </c>
      <c r="C17" s="105">
        <v>94500</v>
      </c>
      <c r="D17" s="21">
        <v>0</v>
      </c>
      <c r="E17" s="106">
        <f t="shared" si="1"/>
        <v>94500</v>
      </c>
      <c r="F17" s="105">
        <v>95200</v>
      </c>
      <c r="G17" s="21">
        <v>0</v>
      </c>
      <c r="H17" s="106">
        <v>95200</v>
      </c>
      <c r="I17" s="105">
        <v>96700</v>
      </c>
      <c r="J17" s="65">
        <v>0</v>
      </c>
      <c r="K17" s="106">
        <v>96700</v>
      </c>
    </row>
    <row r="18" spans="1:11" ht="93" customHeight="1">
      <c r="A18" s="1" t="s">
        <v>203</v>
      </c>
      <c r="B18" s="69" t="s">
        <v>14</v>
      </c>
      <c r="C18" s="105">
        <v>45500</v>
      </c>
      <c r="D18" s="21">
        <v>0</v>
      </c>
      <c r="E18" s="106">
        <f t="shared" si="1"/>
        <v>45500</v>
      </c>
      <c r="F18" s="105">
        <v>47300</v>
      </c>
      <c r="G18" s="21">
        <v>0</v>
      </c>
      <c r="H18" s="106">
        <v>47300</v>
      </c>
      <c r="I18" s="105">
        <v>51000</v>
      </c>
      <c r="J18" s="65">
        <v>0</v>
      </c>
      <c r="K18" s="106">
        <v>51000</v>
      </c>
    </row>
    <row r="19" spans="1:11" ht="97.5" customHeight="1">
      <c r="A19" s="1" t="s">
        <v>13</v>
      </c>
      <c r="B19" s="69" t="s">
        <v>14</v>
      </c>
      <c r="C19" s="105">
        <v>45500</v>
      </c>
      <c r="D19" s="21">
        <v>0</v>
      </c>
      <c r="E19" s="106">
        <f t="shared" si="1"/>
        <v>45500</v>
      </c>
      <c r="F19" s="105">
        <v>47300</v>
      </c>
      <c r="G19" s="21">
        <v>0</v>
      </c>
      <c r="H19" s="106">
        <v>47300</v>
      </c>
      <c r="I19" s="105">
        <v>51000</v>
      </c>
      <c r="J19" s="65">
        <v>0</v>
      </c>
      <c r="K19" s="106">
        <v>51000</v>
      </c>
    </row>
    <row r="20" spans="1:11" ht="43.5" customHeight="1">
      <c r="A20" s="31" t="s">
        <v>15</v>
      </c>
      <c r="B20" s="70" t="s">
        <v>16</v>
      </c>
      <c r="C20" s="107">
        <f aca="true" t="shared" si="2" ref="C20:K20">C23+C26+C29+C32</f>
        <v>8445071.48</v>
      </c>
      <c r="D20" s="35">
        <f t="shared" si="2"/>
        <v>0</v>
      </c>
      <c r="E20" s="108">
        <f t="shared" si="2"/>
        <v>8445071.48</v>
      </c>
      <c r="F20" s="107">
        <f t="shared" si="2"/>
        <v>9161670.87</v>
      </c>
      <c r="G20" s="35">
        <f t="shared" si="2"/>
        <v>0</v>
      </c>
      <c r="H20" s="108">
        <f t="shared" si="2"/>
        <v>9161670.87</v>
      </c>
      <c r="I20" s="107">
        <f t="shared" si="2"/>
        <v>9640678.26</v>
      </c>
      <c r="J20" s="67">
        <f t="shared" si="2"/>
        <v>0</v>
      </c>
      <c r="K20" s="108">
        <f t="shared" si="2"/>
        <v>9640678.26</v>
      </c>
    </row>
    <row r="21" spans="1:11" ht="55.5" customHeight="1">
      <c r="A21" s="1" t="s">
        <v>208</v>
      </c>
      <c r="B21" s="71" t="s">
        <v>83</v>
      </c>
      <c r="C21" s="105">
        <v>3869826.84</v>
      </c>
      <c r="D21" s="21">
        <v>0</v>
      </c>
      <c r="E21" s="106">
        <f>C21+D21</f>
        <v>3869826.84</v>
      </c>
      <c r="F21" s="105">
        <v>4223377.36</v>
      </c>
      <c r="G21" s="21">
        <v>0</v>
      </c>
      <c r="H21" s="106">
        <f>F21+G21</f>
        <v>4223377.36</v>
      </c>
      <c r="I21" s="105">
        <v>4437375.63</v>
      </c>
      <c r="J21" s="65">
        <v>0</v>
      </c>
      <c r="K21" s="106">
        <f>I21+J21</f>
        <v>4437375.63</v>
      </c>
    </row>
    <row r="22" spans="1:11" ht="111.75" customHeight="1">
      <c r="A22" s="1" t="s">
        <v>204</v>
      </c>
      <c r="B22" s="72" t="s">
        <v>154</v>
      </c>
      <c r="C22" s="105">
        <v>3869826.84</v>
      </c>
      <c r="D22" s="21">
        <v>0</v>
      </c>
      <c r="E22" s="106">
        <f aca="true" t="shared" si="3" ref="E22:E32">C22+D22</f>
        <v>3869826.84</v>
      </c>
      <c r="F22" s="105">
        <v>4223377.36</v>
      </c>
      <c r="G22" s="21">
        <v>0</v>
      </c>
      <c r="H22" s="106">
        <f aca="true" t="shared" si="4" ref="H22:H32">F22+G22</f>
        <v>4223377.36</v>
      </c>
      <c r="I22" s="105">
        <v>4437375.63</v>
      </c>
      <c r="J22" s="65">
        <v>0</v>
      </c>
      <c r="K22" s="106">
        <f aca="true" t="shared" si="5" ref="K22:K32">I22+J22</f>
        <v>4437375.63</v>
      </c>
    </row>
    <row r="23" spans="1:11" ht="114.75" customHeight="1">
      <c r="A23" s="1" t="s">
        <v>155</v>
      </c>
      <c r="B23" s="72" t="s">
        <v>154</v>
      </c>
      <c r="C23" s="105">
        <v>3869826.84</v>
      </c>
      <c r="D23" s="21">
        <v>0</v>
      </c>
      <c r="E23" s="106">
        <f t="shared" si="3"/>
        <v>3869826.84</v>
      </c>
      <c r="F23" s="105">
        <v>4223377.36</v>
      </c>
      <c r="G23" s="21">
        <v>0</v>
      </c>
      <c r="H23" s="106">
        <f t="shared" si="4"/>
        <v>4223377.36</v>
      </c>
      <c r="I23" s="105">
        <v>4437375.63</v>
      </c>
      <c r="J23" s="65">
        <v>0</v>
      </c>
      <c r="K23" s="106">
        <f t="shared" si="5"/>
        <v>4437375.63</v>
      </c>
    </row>
    <row r="24" spans="1:11" ht="97.5" customHeight="1">
      <c r="A24" s="1" t="s">
        <v>209</v>
      </c>
      <c r="B24" s="72" t="s">
        <v>84</v>
      </c>
      <c r="C24" s="109">
        <v>19932.9</v>
      </c>
      <c r="D24" s="36">
        <v>0</v>
      </c>
      <c r="E24" s="106">
        <f t="shared" si="3"/>
        <v>19932.9</v>
      </c>
      <c r="F24" s="109">
        <v>21193.83</v>
      </c>
      <c r="G24" s="36">
        <v>0</v>
      </c>
      <c r="H24" s="106">
        <f t="shared" si="4"/>
        <v>21193.83</v>
      </c>
      <c r="I24" s="109">
        <v>21878.84</v>
      </c>
      <c r="J24" s="65">
        <v>0</v>
      </c>
      <c r="K24" s="106">
        <f t="shared" si="5"/>
        <v>21878.84</v>
      </c>
    </row>
    <row r="25" spans="1:11" ht="133.5" customHeight="1">
      <c r="A25" s="1" t="s">
        <v>205</v>
      </c>
      <c r="B25" s="72" t="s">
        <v>157</v>
      </c>
      <c r="C25" s="109">
        <v>19932.9</v>
      </c>
      <c r="D25" s="36">
        <v>0</v>
      </c>
      <c r="E25" s="106">
        <f t="shared" si="3"/>
        <v>19932.9</v>
      </c>
      <c r="F25" s="109">
        <v>21193.83</v>
      </c>
      <c r="G25" s="36">
        <v>0</v>
      </c>
      <c r="H25" s="106">
        <f t="shared" si="4"/>
        <v>21193.83</v>
      </c>
      <c r="I25" s="109">
        <v>21878.84</v>
      </c>
      <c r="J25" s="65">
        <v>0</v>
      </c>
      <c r="K25" s="106">
        <f t="shared" si="5"/>
        <v>21878.84</v>
      </c>
    </row>
    <row r="26" spans="1:11" ht="130.5" customHeight="1">
      <c r="A26" s="1" t="s">
        <v>156</v>
      </c>
      <c r="B26" s="72" t="s">
        <v>157</v>
      </c>
      <c r="C26" s="109">
        <v>19932.9</v>
      </c>
      <c r="D26" s="36">
        <v>0</v>
      </c>
      <c r="E26" s="106">
        <f t="shared" si="3"/>
        <v>19932.9</v>
      </c>
      <c r="F26" s="109">
        <v>21193.83</v>
      </c>
      <c r="G26" s="36">
        <v>0</v>
      </c>
      <c r="H26" s="106">
        <f t="shared" si="4"/>
        <v>21193.83</v>
      </c>
      <c r="I26" s="109">
        <v>21878.84</v>
      </c>
      <c r="J26" s="65">
        <v>0</v>
      </c>
      <c r="K26" s="106">
        <f t="shared" si="5"/>
        <v>21878.84</v>
      </c>
    </row>
    <row r="27" spans="1:11" ht="76.5" customHeight="1">
      <c r="A27" s="1" t="s">
        <v>210</v>
      </c>
      <c r="B27" s="72" t="s">
        <v>85</v>
      </c>
      <c r="C27" s="109">
        <v>5054720.84</v>
      </c>
      <c r="D27" s="36">
        <v>0</v>
      </c>
      <c r="E27" s="106">
        <f t="shared" si="3"/>
        <v>5054720.84</v>
      </c>
      <c r="F27" s="109">
        <v>5501159.26</v>
      </c>
      <c r="G27" s="36">
        <v>0</v>
      </c>
      <c r="H27" s="106">
        <f t="shared" si="4"/>
        <v>5501159.26</v>
      </c>
      <c r="I27" s="109">
        <v>5744631.1</v>
      </c>
      <c r="J27" s="65">
        <v>0</v>
      </c>
      <c r="K27" s="106">
        <f t="shared" si="5"/>
        <v>5744631.1</v>
      </c>
    </row>
    <row r="28" spans="1:11" ht="118.5" customHeight="1">
      <c r="A28" s="1" t="s">
        <v>206</v>
      </c>
      <c r="B28" s="72" t="s">
        <v>160</v>
      </c>
      <c r="C28" s="109">
        <v>5054720.84</v>
      </c>
      <c r="D28" s="36">
        <v>0</v>
      </c>
      <c r="E28" s="106">
        <f t="shared" si="3"/>
        <v>5054720.84</v>
      </c>
      <c r="F28" s="109">
        <v>5501159.26</v>
      </c>
      <c r="G28" s="36">
        <v>0</v>
      </c>
      <c r="H28" s="106">
        <f t="shared" si="4"/>
        <v>5501159.26</v>
      </c>
      <c r="I28" s="109">
        <v>5744631.1</v>
      </c>
      <c r="J28" s="65">
        <v>0</v>
      </c>
      <c r="K28" s="106">
        <f t="shared" si="5"/>
        <v>5744631.1</v>
      </c>
    </row>
    <row r="29" spans="1:11" ht="94.5" customHeight="1">
      <c r="A29" s="1" t="s">
        <v>161</v>
      </c>
      <c r="B29" s="72" t="s">
        <v>160</v>
      </c>
      <c r="C29" s="109">
        <v>5054720.84</v>
      </c>
      <c r="D29" s="36">
        <v>0</v>
      </c>
      <c r="E29" s="106">
        <f t="shared" si="3"/>
        <v>5054720.84</v>
      </c>
      <c r="F29" s="109">
        <v>5501159.26</v>
      </c>
      <c r="G29" s="36">
        <v>0</v>
      </c>
      <c r="H29" s="106">
        <f t="shared" si="4"/>
        <v>5501159.26</v>
      </c>
      <c r="I29" s="109">
        <v>5744631.1</v>
      </c>
      <c r="J29" s="65">
        <v>0</v>
      </c>
      <c r="K29" s="106">
        <f t="shared" si="5"/>
        <v>5744631.1</v>
      </c>
    </row>
    <row r="30" spans="1:11" ht="59.25" customHeight="1">
      <c r="A30" s="1" t="s">
        <v>211</v>
      </c>
      <c r="B30" s="72" t="s">
        <v>86</v>
      </c>
      <c r="C30" s="109">
        <v>-499409.1</v>
      </c>
      <c r="D30" s="36">
        <v>0</v>
      </c>
      <c r="E30" s="106">
        <f t="shared" si="3"/>
        <v>-499409.1</v>
      </c>
      <c r="F30" s="109">
        <v>-584059.58</v>
      </c>
      <c r="G30" s="36">
        <v>0</v>
      </c>
      <c r="H30" s="106">
        <f t="shared" si="4"/>
        <v>-584059.58</v>
      </c>
      <c r="I30" s="109">
        <v>-563207.31</v>
      </c>
      <c r="J30" s="65">
        <v>0</v>
      </c>
      <c r="K30" s="106">
        <f t="shared" si="5"/>
        <v>-563207.31</v>
      </c>
    </row>
    <row r="31" spans="1:11" ht="94.5" customHeight="1">
      <c r="A31" s="1" t="s">
        <v>207</v>
      </c>
      <c r="B31" s="72" t="s">
        <v>159</v>
      </c>
      <c r="C31" s="109">
        <v>-99409.1</v>
      </c>
      <c r="D31" s="36">
        <v>0</v>
      </c>
      <c r="E31" s="106">
        <f t="shared" si="3"/>
        <v>-99409.1</v>
      </c>
      <c r="F31" s="109">
        <v>-584059.58</v>
      </c>
      <c r="G31" s="36">
        <v>0</v>
      </c>
      <c r="H31" s="106">
        <f t="shared" si="4"/>
        <v>-584059.58</v>
      </c>
      <c r="I31" s="109">
        <v>-563207.31</v>
      </c>
      <c r="J31" s="65">
        <v>0</v>
      </c>
      <c r="K31" s="106">
        <f t="shared" si="5"/>
        <v>-563207.31</v>
      </c>
    </row>
    <row r="32" spans="1:11" ht="114" customHeight="1">
      <c r="A32" s="1" t="s">
        <v>158</v>
      </c>
      <c r="B32" s="72" t="s">
        <v>159</v>
      </c>
      <c r="C32" s="109">
        <v>-499409.1</v>
      </c>
      <c r="D32" s="36">
        <v>0</v>
      </c>
      <c r="E32" s="106">
        <f t="shared" si="3"/>
        <v>-499409.1</v>
      </c>
      <c r="F32" s="109">
        <v>-584059.58</v>
      </c>
      <c r="G32" s="36">
        <v>0</v>
      </c>
      <c r="H32" s="106">
        <f t="shared" si="4"/>
        <v>-584059.58</v>
      </c>
      <c r="I32" s="109">
        <v>-563207.31</v>
      </c>
      <c r="J32" s="65">
        <v>0</v>
      </c>
      <c r="K32" s="106">
        <f t="shared" si="5"/>
        <v>-563207.31</v>
      </c>
    </row>
    <row r="33" spans="1:11" ht="21" customHeight="1">
      <c r="A33" s="2" t="s">
        <v>17</v>
      </c>
      <c r="B33" s="73" t="s">
        <v>18</v>
      </c>
      <c r="C33" s="103">
        <f>C35+C39+C37</f>
        <v>2343000</v>
      </c>
      <c r="D33" s="20">
        <f>D35+D39+D37</f>
        <v>0</v>
      </c>
      <c r="E33" s="104">
        <f>E35+E39+E37</f>
        <v>2343000</v>
      </c>
      <c r="F33" s="103">
        <f>F35+F39+F37</f>
        <v>1195500</v>
      </c>
      <c r="G33" s="20">
        <v>0</v>
      </c>
      <c r="H33" s="104">
        <f>H35+H39+H37</f>
        <v>1195500</v>
      </c>
      <c r="I33" s="103">
        <f>I35+I39+I37</f>
        <v>971500</v>
      </c>
      <c r="J33" s="65">
        <v>0</v>
      </c>
      <c r="K33" s="104">
        <f>K35+K39+K37</f>
        <v>971500</v>
      </c>
    </row>
    <row r="34" spans="1:11" ht="21" customHeight="1">
      <c r="A34" s="1" t="s">
        <v>212</v>
      </c>
      <c r="B34" s="74" t="s">
        <v>20</v>
      </c>
      <c r="C34" s="105">
        <v>1520000</v>
      </c>
      <c r="D34" s="21">
        <v>0</v>
      </c>
      <c r="E34" s="106">
        <f aca="true" t="shared" si="6" ref="E34:E43">C34+D34</f>
        <v>1520000</v>
      </c>
      <c r="F34" s="105">
        <v>300000</v>
      </c>
      <c r="G34" s="21">
        <v>0</v>
      </c>
      <c r="H34" s="106">
        <v>300000</v>
      </c>
      <c r="I34" s="105">
        <v>0</v>
      </c>
      <c r="J34" s="65">
        <v>0</v>
      </c>
      <c r="K34" s="106">
        <v>0</v>
      </c>
    </row>
    <row r="35" spans="1:11" ht="26.25" customHeight="1">
      <c r="A35" s="1" t="s">
        <v>19</v>
      </c>
      <c r="B35" s="74" t="s">
        <v>20</v>
      </c>
      <c r="C35" s="105">
        <v>1520000</v>
      </c>
      <c r="D35" s="21">
        <v>0</v>
      </c>
      <c r="E35" s="106">
        <f t="shared" si="6"/>
        <v>1520000</v>
      </c>
      <c r="F35" s="105">
        <v>300000</v>
      </c>
      <c r="G35" s="21">
        <v>0</v>
      </c>
      <c r="H35" s="106">
        <v>300000</v>
      </c>
      <c r="I35" s="105">
        <v>0</v>
      </c>
      <c r="J35" s="65">
        <v>0</v>
      </c>
      <c r="K35" s="106">
        <v>0</v>
      </c>
    </row>
    <row r="36" spans="1:11" ht="26.25" customHeight="1">
      <c r="A36" s="1" t="s">
        <v>213</v>
      </c>
      <c r="B36" s="74" t="s">
        <v>22</v>
      </c>
      <c r="C36" s="105">
        <v>718000</v>
      </c>
      <c r="D36" s="21">
        <v>0</v>
      </c>
      <c r="E36" s="106">
        <f t="shared" si="6"/>
        <v>718000</v>
      </c>
      <c r="F36" s="105">
        <v>784500</v>
      </c>
      <c r="G36" s="21">
        <v>0</v>
      </c>
      <c r="H36" s="106">
        <v>784500</v>
      </c>
      <c r="I36" s="105">
        <v>854500</v>
      </c>
      <c r="J36" s="65">
        <v>0</v>
      </c>
      <c r="K36" s="106">
        <v>854500</v>
      </c>
    </row>
    <row r="37" spans="1:11" ht="27" customHeight="1">
      <c r="A37" s="1" t="s">
        <v>21</v>
      </c>
      <c r="B37" s="74" t="s">
        <v>22</v>
      </c>
      <c r="C37" s="105">
        <v>718000</v>
      </c>
      <c r="D37" s="21">
        <v>0</v>
      </c>
      <c r="E37" s="106">
        <f t="shared" si="6"/>
        <v>718000</v>
      </c>
      <c r="F37" s="105">
        <v>784500</v>
      </c>
      <c r="G37" s="21">
        <v>0</v>
      </c>
      <c r="H37" s="106">
        <v>784500</v>
      </c>
      <c r="I37" s="105">
        <v>854500</v>
      </c>
      <c r="J37" s="65">
        <v>0</v>
      </c>
      <c r="K37" s="106">
        <v>854500</v>
      </c>
    </row>
    <row r="38" spans="1:11" ht="40.5" customHeight="1">
      <c r="A38" s="1" t="s">
        <v>214</v>
      </c>
      <c r="B38" s="74" t="s">
        <v>87</v>
      </c>
      <c r="C38" s="105">
        <v>105000</v>
      </c>
      <c r="D38" s="21">
        <v>0</v>
      </c>
      <c r="E38" s="106">
        <f t="shared" si="6"/>
        <v>105000</v>
      </c>
      <c r="F38" s="105">
        <v>111000</v>
      </c>
      <c r="G38" s="21">
        <v>0</v>
      </c>
      <c r="H38" s="106">
        <v>111000</v>
      </c>
      <c r="I38" s="105">
        <v>117000</v>
      </c>
      <c r="J38" s="65">
        <v>0</v>
      </c>
      <c r="K38" s="106">
        <v>117000</v>
      </c>
    </row>
    <row r="39" spans="1:11" ht="41.25" customHeight="1">
      <c r="A39" s="1" t="s">
        <v>80</v>
      </c>
      <c r="B39" s="74" t="s">
        <v>87</v>
      </c>
      <c r="C39" s="105">
        <v>105000</v>
      </c>
      <c r="D39" s="21">
        <v>0</v>
      </c>
      <c r="E39" s="106">
        <f t="shared" si="6"/>
        <v>105000</v>
      </c>
      <c r="F39" s="105">
        <v>111000</v>
      </c>
      <c r="G39" s="21">
        <v>0</v>
      </c>
      <c r="H39" s="106">
        <v>111000</v>
      </c>
      <c r="I39" s="105">
        <v>117000</v>
      </c>
      <c r="J39" s="65">
        <v>0</v>
      </c>
      <c r="K39" s="106">
        <v>117000</v>
      </c>
    </row>
    <row r="40" spans="1:11" ht="32.25" customHeight="1">
      <c r="A40" s="2" t="s">
        <v>23</v>
      </c>
      <c r="B40" s="73" t="s">
        <v>24</v>
      </c>
      <c r="C40" s="103">
        <f>C42</f>
        <v>1150000</v>
      </c>
      <c r="D40" s="20">
        <f>D42</f>
        <v>0</v>
      </c>
      <c r="E40" s="104">
        <f>E42</f>
        <v>1150000</v>
      </c>
      <c r="F40" s="103">
        <f>F42</f>
        <v>1200000</v>
      </c>
      <c r="G40" s="20">
        <v>0</v>
      </c>
      <c r="H40" s="104">
        <f>H42</f>
        <v>1200000</v>
      </c>
      <c r="I40" s="103">
        <f>I42</f>
        <v>1200000</v>
      </c>
      <c r="J40" s="65">
        <v>0</v>
      </c>
      <c r="K40" s="104">
        <f>K42</f>
        <v>1200000</v>
      </c>
    </row>
    <row r="41" spans="1:11" ht="41.25" customHeight="1">
      <c r="A41" s="38" t="s">
        <v>216</v>
      </c>
      <c r="B41" s="69" t="s">
        <v>215</v>
      </c>
      <c r="C41" s="105">
        <v>1150000</v>
      </c>
      <c r="D41" s="21">
        <v>0</v>
      </c>
      <c r="E41" s="106">
        <f t="shared" si="6"/>
        <v>1150000</v>
      </c>
      <c r="F41" s="105">
        <v>1200000</v>
      </c>
      <c r="G41" s="21">
        <v>0</v>
      </c>
      <c r="H41" s="106">
        <v>1200000</v>
      </c>
      <c r="I41" s="105">
        <v>120000</v>
      </c>
      <c r="J41" s="65">
        <v>0</v>
      </c>
      <c r="K41" s="106">
        <v>120000</v>
      </c>
    </row>
    <row r="42" spans="1:11" ht="60.75" customHeight="1">
      <c r="A42" s="168" t="s">
        <v>25</v>
      </c>
      <c r="B42" s="170" t="s">
        <v>26</v>
      </c>
      <c r="C42" s="146">
        <v>1150000</v>
      </c>
      <c r="D42" s="21">
        <v>0</v>
      </c>
      <c r="E42" s="106">
        <f t="shared" si="6"/>
        <v>1150000</v>
      </c>
      <c r="F42" s="146">
        <v>1200000</v>
      </c>
      <c r="G42" s="21">
        <v>0</v>
      </c>
      <c r="H42" s="150">
        <v>1200000</v>
      </c>
      <c r="I42" s="146">
        <v>1200000</v>
      </c>
      <c r="J42" s="65">
        <v>0</v>
      </c>
      <c r="K42" s="150">
        <v>1200000</v>
      </c>
    </row>
    <row r="43" spans="1:11" ht="0.75" customHeight="1" hidden="1">
      <c r="A43" s="169"/>
      <c r="B43" s="170"/>
      <c r="C43" s="146"/>
      <c r="D43" s="21"/>
      <c r="E43" s="106">
        <f t="shared" si="6"/>
        <v>0</v>
      </c>
      <c r="F43" s="146"/>
      <c r="G43" s="21"/>
      <c r="H43" s="150"/>
      <c r="I43" s="146"/>
      <c r="J43" s="65"/>
      <c r="K43" s="150"/>
    </row>
    <row r="44" spans="1:11" ht="54.75" customHeight="1">
      <c r="A44" s="31" t="s">
        <v>27</v>
      </c>
      <c r="B44" s="70" t="s">
        <v>28</v>
      </c>
      <c r="C44" s="103">
        <f>C45+C58</f>
        <v>1071083</v>
      </c>
      <c r="D44" s="20">
        <f>D45+D58</f>
        <v>0</v>
      </c>
      <c r="E44" s="104">
        <f>E45+E58</f>
        <v>1071083</v>
      </c>
      <c r="F44" s="103">
        <f>F47+F48+F49+F50+F51+F53+F57+F59</f>
        <v>985800</v>
      </c>
      <c r="G44" s="20">
        <v>0</v>
      </c>
      <c r="H44" s="104">
        <f>H47+H48+H49+H50+H51+H53+H57+H59</f>
        <v>985800</v>
      </c>
      <c r="I44" s="103">
        <f>I47+I48+I49+I50+I51+I53+I57+I59</f>
        <v>995800</v>
      </c>
      <c r="J44" s="65">
        <v>0</v>
      </c>
      <c r="K44" s="104">
        <f>K47+K48+K49+K50+K51+K53+K57+K59</f>
        <v>995800</v>
      </c>
    </row>
    <row r="45" spans="1:11" ht="97.5" customHeight="1">
      <c r="A45" s="38" t="s">
        <v>268</v>
      </c>
      <c r="B45" s="75" t="s">
        <v>217</v>
      </c>
      <c r="C45" s="105">
        <f>C46+C52+C56+C54</f>
        <v>1068948</v>
      </c>
      <c r="D45" s="21">
        <f>D46+D52+D56+D54</f>
        <v>0</v>
      </c>
      <c r="E45" s="106">
        <f>E46+E52+E56+E54</f>
        <v>1068948</v>
      </c>
      <c r="F45" s="105">
        <f>F46+F52+F56</f>
        <v>983800</v>
      </c>
      <c r="G45" s="21">
        <v>0</v>
      </c>
      <c r="H45" s="106">
        <f>H46+H52+H56</f>
        <v>983800</v>
      </c>
      <c r="I45" s="105">
        <f>I46+I52+I56</f>
        <v>993800</v>
      </c>
      <c r="J45" s="65">
        <v>0</v>
      </c>
      <c r="K45" s="106">
        <f>K46+K52+K56</f>
        <v>993800</v>
      </c>
    </row>
    <row r="46" spans="1:11" ht="72.75" customHeight="1">
      <c r="A46" s="38" t="s">
        <v>269</v>
      </c>
      <c r="B46" s="75" t="s">
        <v>218</v>
      </c>
      <c r="C46" s="105">
        <f>C47+C48+C49+C50+C51</f>
        <v>565000</v>
      </c>
      <c r="D46" s="21">
        <f>D47+D48+D49+D50+D51</f>
        <v>0</v>
      </c>
      <c r="E46" s="106">
        <f>E47+E48+E49+E50+E51</f>
        <v>565000</v>
      </c>
      <c r="F46" s="105">
        <f>F47+F48+F49+F50+F51</f>
        <v>570000</v>
      </c>
      <c r="G46" s="21">
        <v>0</v>
      </c>
      <c r="H46" s="106">
        <f>H47+H48+H49+H50+H51</f>
        <v>570000</v>
      </c>
      <c r="I46" s="105">
        <f>I47+I48+I49+I50+I51</f>
        <v>575000</v>
      </c>
      <c r="J46" s="65">
        <v>0</v>
      </c>
      <c r="K46" s="106">
        <f>K47+K48+K49+K50+K51</f>
        <v>575000</v>
      </c>
    </row>
    <row r="47" spans="1:11" ht="95.25" customHeight="1">
      <c r="A47" s="1" t="s">
        <v>162</v>
      </c>
      <c r="B47" s="76" t="s">
        <v>103</v>
      </c>
      <c r="C47" s="105">
        <v>65000</v>
      </c>
      <c r="D47" s="21">
        <v>0</v>
      </c>
      <c r="E47" s="106">
        <f aca="true" t="shared" si="7" ref="E47:E59">C47+D47</f>
        <v>65000</v>
      </c>
      <c r="F47" s="105">
        <v>67000</v>
      </c>
      <c r="G47" s="21">
        <v>0</v>
      </c>
      <c r="H47" s="106">
        <v>67000</v>
      </c>
      <c r="I47" s="105">
        <v>68000</v>
      </c>
      <c r="J47" s="65">
        <v>0</v>
      </c>
      <c r="K47" s="106">
        <v>68000</v>
      </c>
    </row>
    <row r="48" spans="1:11" ht="96.75" customHeight="1">
      <c r="A48" s="1" t="s">
        <v>163</v>
      </c>
      <c r="B48" s="76" t="s">
        <v>103</v>
      </c>
      <c r="C48" s="105">
        <v>44000</v>
      </c>
      <c r="D48" s="21">
        <v>0</v>
      </c>
      <c r="E48" s="106">
        <f t="shared" si="7"/>
        <v>44000</v>
      </c>
      <c r="F48" s="105">
        <v>45000</v>
      </c>
      <c r="G48" s="21">
        <v>0</v>
      </c>
      <c r="H48" s="106">
        <v>45000</v>
      </c>
      <c r="I48" s="105">
        <v>47000</v>
      </c>
      <c r="J48" s="65">
        <v>0</v>
      </c>
      <c r="K48" s="106">
        <v>47000</v>
      </c>
    </row>
    <row r="49" spans="1:11" ht="93" customHeight="1">
      <c r="A49" s="1" t="s">
        <v>164</v>
      </c>
      <c r="B49" s="76" t="s">
        <v>103</v>
      </c>
      <c r="C49" s="105">
        <v>18000</v>
      </c>
      <c r="D49" s="21">
        <v>0</v>
      </c>
      <c r="E49" s="106">
        <f t="shared" si="7"/>
        <v>18000</v>
      </c>
      <c r="F49" s="105">
        <v>20000</v>
      </c>
      <c r="G49" s="21">
        <v>0</v>
      </c>
      <c r="H49" s="106">
        <v>20000</v>
      </c>
      <c r="I49" s="105">
        <v>21000</v>
      </c>
      <c r="J49" s="65">
        <v>0</v>
      </c>
      <c r="K49" s="106">
        <v>21000</v>
      </c>
    </row>
    <row r="50" spans="1:11" ht="97.5" customHeight="1">
      <c r="A50" s="1" t="s">
        <v>165</v>
      </c>
      <c r="B50" s="76" t="s">
        <v>103</v>
      </c>
      <c r="C50" s="105">
        <v>38000</v>
      </c>
      <c r="D50" s="21">
        <v>0</v>
      </c>
      <c r="E50" s="106">
        <f t="shared" si="7"/>
        <v>38000</v>
      </c>
      <c r="F50" s="105">
        <v>38000</v>
      </c>
      <c r="G50" s="21">
        <v>0</v>
      </c>
      <c r="H50" s="106">
        <v>38000</v>
      </c>
      <c r="I50" s="105">
        <v>39000</v>
      </c>
      <c r="J50" s="65">
        <v>0</v>
      </c>
      <c r="K50" s="106">
        <v>39000</v>
      </c>
    </row>
    <row r="51" spans="1:11" ht="75" customHeight="1">
      <c r="A51" s="1" t="s">
        <v>94</v>
      </c>
      <c r="B51" s="77" t="s">
        <v>88</v>
      </c>
      <c r="C51" s="105">
        <v>400000</v>
      </c>
      <c r="D51" s="21">
        <v>0</v>
      </c>
      <c r="E51" s="106">
        <f t="shared" si="7"/>
        <v>400000</v>
      </c>
      <c r="F51" s="105">
        <v>400000</v>
      </c>
      <c r="G51" s="21">
        <v>0</v>
      </c>
      <c r="H51" s="106">
        <v>400000</v>
      </c>
      <c r="I51" s="105">
        <v>400000</v>
      </c>
      <c r="J51" s="65">
        <v>0</v>
      </c>
      <c r="K51" s="106">
        <v>400000</v>
      </c>
    </row>
    <row r="52" spans="1:11" ht="75" customHeight="1">
      <c r="A52" s="38" t="s">
        <v>220</v>
      </c>
      <c r="B52" s="77" t="s">
        <v>219</v>
      </c>
      <c r="C52" s="105">
        <v>320000</v>
      </c>
      <c r="D52" s="21">
        <v>0</v>
      </c>
      <c r="E52" s="106">
        <f t="shared" si="7"/>
        <v>320000</v>
      </c>
      <c r="F52" s="105">
        <v>325000</v>
      </c>
      <c r="G52" s="21">
        <v>0</v>
      </c>
      <c r="H52" s="106">
        <v>325000</v>
      </c>
      <c r="I52" s="105">
        <v>330000</v>
      </c>
      <c r="J52" s="65">
        <v>0</v>
      </c>
      <c r="K52" s="106">
        <v>330000</v>
      </c>
    </row>
    <row r="53" spans="1:11" ht="75" customHeight="1">
      <c r="A53" s="38" t="s">
        <v>166</v>
      </c>
      <c r="B53" s="78" t="s">
        <v>29</v>
      </c>
      <c r="C53" s="105">
        <v>320000</v>
      </c>
      <c r="D53" s="21"/>
      <c r="E53" s="106">
        <f t="shared" si="7"/>
        <v>320000</v>
      </c>
      <c r="F53" s="105">
        <v>325000</v>
      </c>
      <c r="G53" s="21">
        <v>0</v>
      </c>
      <c r="H53" s="106">
        <v>325000</v>
      </c>
      <c r="I53" s="105">
        <v>330000</v>
      </c>
      <c r="J53" s="65">
        <v>0</v>
      </c>
      <c r="K53" s="106">
        <v>330000</v>
      </c>
    </row>
    <row r="54" spans="1:11" ht="99" customHeight="1">
      <c r="A54" s="38" t="s">
        <v>267</v>
      </c>
      <c r="B54" s="137" t="s">
        <v>266</v>
      </c>
      <c r="C54" s="105">
        <v>95148</v>
      </c>
      <c r="D54" s="21">
        <v>0</v>
      </c>
      <c r="E54" s="106">
        <f>E55</f>
        <v>95148</v>
      </c>
      <c r="F54" s="105"/>
      <c r="G54" s="21"/>
      <c r="H54" s="106"/>
      <c r="I54" s="105"/>
      <c r="J54" s="65"/>
      <c r="K54" s="106"/>
    </row>
    <row r="55" spans="1:11" ht="75" customHeight="1">
      <c r="A55" s="38" t="s">
        <v>264</v>
      </c>
      <c r="B55" s="78" t="s">
        <v>265</v>
      </c>
      <c r="C55" s="105">
        <v>95148</v>
      </c>
      <c r="D55" s="21">
        <v>0</v>
      </c>
      <c r="E55" s="106">
        <f t="shared" si="7"/>
        <v>95148</v>
      </c>
      <c r="F55" s="105"/>
      <c r="G55" s="21"/>
      <c r="H55" s="106"/>
      <c r="I55" s="105"/>
      <c r="J55" s="65"/>
      <c r="K55" s="106"/>
    </row>
    <row r="56" spans="1:11" ht="47.25" customHeight="1">
      <c r="A56" s="38" t="s">
        <v>224</v>
      </c>
      <c r="B56" s="78" t="s">
        <v>221</v>
      </c>
      <c r="C56" s="105">
        <v>88800</v>
      </c>
      <c r="D56" s="21">
        <v>0</v>
      </c>
      <c r="E56" s="106">
        <f t="shared" si="7"/>
        <v>88800</v>
      </c>
      <c r="F56" s="105">
        <v>88800</v>
      </c>
      <c r="G56" s="21">
        <v>0</v>
      </c>
      <c r="H56" s="106">
        <v>88800</v>
      </c>
      <c r="I56" s="105">
        <v>88800</v>
      </c>
      <c r="J56" s="65">
        <v>0</v>
      </c>
      <c r="K56" s="106">
        <v>88800</v>
      </c>
    </row>
    <row r="57" spans="1:11" ht="39" customHeight="1">
      <c r="A57" s="38" t="s">
        <v>91</v>
      </c>
      <c r="B57" s="79" t="s">
        <v>92</v>
      </c>
      <c r="C57" s="105">
        <v>88800</v>
      </c>
      <c r="D57" s="21">
        <v>0</v>
      </c>
      <c r="E57" s="106">
        <f t="shared" si="7"/>
        <v>88800</v>
      </c>
      <c r="F57" s="105">
        <v>88800</v>
      </c>
      <c r="G57" s="21">
        <v>0</v>
      </c>
      <c r="H57" s="106">
        <v>88800</v>
      </c>
      <c r="I57" s="105">
        <v>88800</v>
      </c>
      <c r="J57" s="65">
        <v>0</v>
      </c>
      <c r="K57" s="106">
        <v>88800</v>
      </c>
    </row>
    <row r="58" spans="1:11" ht="94.5" customHeight="1">
      <c r="A58" s="38" t="s">
        <v>225</v>
      </c>
      <c r="B58" s="80" t="s">
        <v>222</v>
      </c>
      <c r="C58" s="105">
        <v>2135</v>
      </c>
      <c r="D58" s="21">
        <v>0</v>
      </c>
      <c r="E58" s="106">
        <f t="shared" si="7"/>
        <v>2135</v>
      </c>
      <c r="F58" s="105">
        <v>2000</v>
      </c>
      <c r="G58" s="21">
        <v>0</v>
      </c>
      <c r="H58" s="106">
        <v>2000</v>
      </c>
      <c r="I58" s="105">
        <v>2000</v>
      </c>
      <c r="J58" s="65">
        <v>0</v>
      </c>
      <c r="K58" s="106">
        <v>2000</v>
      </c>
    </row>
    <row r="59" spans="1:11" ht="95.25" customHeight="1">
      <c r="A59" s="38" t="s">
        <v>30</v>
      </c>
      <c r="B59" s="78" t="s">
        <v>31</v>
      </c>
      <c r="C59" s="105">
        <v>2135</v>
      </c>
      <c r="D59" s="21">
        <v>0</v>
      </c>
      <c r="E59" s="106">
        <f t="shared" si="7"/>
        <v>2135</v>
      </c>
      <c r="F59" s="105">
        <v>2000</v>
      </c>
      <c r="G59" s="21">
        <v>0</v>
      </c>
      <c r="H59" s="106">
        <v>2000</v>
      </c>
      <c r="I59" s="105">
        <v>2000</v>
      </c>
      <c r="J59" s="65">
        <v>0</v>
      </c>
      <c r="K59" s="106">
        <v>2000</v>
      </c>
    </row>
    <row r="60" spans="1:11" ht="25.5" customHeight="1">
      <c r="A60" s="166" t="s">
        <v>102</v>
      </c>
      <c r="B60" s="167" t="s">
        <v>127</v>
      </c>
      <c r="C60" s="103">
        <f>C63+C64+C65</f>
        <v>35500</v>
      </c>
      <c r="D60" s="20">
        <f>D63+D64+D65</f>
        <v>0</v>
      </c>
      <c r="E60" s="104">
        <f>E63+E64+E65</f>
        <v>35500</v>
      </c>
      <c r="F60" s="103">
        <f>F63+F64+F65</f>
        <v>36900</v>
      </c>
      <c r="G60" s="20">
        <v>0</v>
      </c>
      <c r="H60" s="104">
        <f>H63+H64+H65</f>
        <v>36900</v>
      </c>
      <c r="I60" s="103">
        <f>I63+I64+I65</f>
        <v>38300</v>
      </c>
      <c r="J60" s="65">
        <v>0</v>
      </c>
      <c r="K60" s="104">
        <f>K63+K64+K65</f>
        <v>38300</v>
      </c>
    </row>
    <row r="61" spans="1:11" ht="15.75" customHeight="1" hidden="1">
      <c r="A61" s="166"/>
      <c r="B61" s="167"/>
      <c r="C61" s="103"/>
      <c r="D61" s="20"/>
      <c r="E61" s="104"/>
      <c r="F61" s="123"/>
      <c r="G61" s="23"/>
      <c r="H61" s="124"/>
      <c r="I61" s="123"/>
      <c r="J61" s="65"/>
      <c r="K61" s="124"/>
    </row>
    <row r="62" spans="1:11" ht="18.75" customHeight="1">
      <c r="A62" s="1" t="s">
        <v>226</v>
      </c>
      <c r="B62" s="69" t="s">
        <v>223</v>
      </c>
      <c r="C62" s="105">
        <v>35500</v>
      </c>
      <c r="D62" s="21">
        <v>0</v>
      </c>
      <c r="E62" s="106">
        <f>C62+D62</f>
        <v>35500</v>
      </c>
      <c r="F62" s="105">
        <v>36900</v>
      </c>
      <c r="G62" s="21">
        <v>0</v>
      </c>
      <c r="H62" s="106">
        <v>36900</v>
      </c>
      <c r="I62" s="105">
        <v>38300</v>
      </c>
      <c r="J62" s="65">
        <v>0</v>
      </c>
      <c r="K62" s="106">
        <v>38300</v>
      </c>
    </row>
    <row r="63" spans="1:11" ht="24" customHeight="1">
      <c r="A63" s="1" t="s">
        <v>32</v>
      </c>
      <c r="B63" s="69" t="s">
        <v>33</v>
      </c>
      <c r="C63" s="105">
        <v>12600</v>
      </c>
      <c r="D63" s="21">
        <v>0</v>
      </c>
      <c r="E63" s="106">
        <f>C63+D63</f>
        <v>12600</v>
      </c>
      <c r="F63" s="105">
        <v>13100</v>
      </c>
      <c r="G63" s="21">
        <v>0</v>
      </c>
      <c r="H63" s="106">
        <v>13100</v>
      </c>
      <c r="I63" s="105">
        <v>13600</v>
      </c>
      <c r="J63" s="65">
        <v>0</v>
      </c>
      <c r="K63" s="106">
        <v>13600</v>
      </c>
    </row>
    <row r="64" spans="1:11" ht="18.75" customHeight="1">
      <c r="A64" s="1" t="s">
        <v>34</v>
      </c>
      <c r="B64" s="69" t="s">
        <v>35</v>
      </c>
      <c r="C64" s="105">
        <v>22900</v>
      </c>
      <c r="D64" s="21">
        <v>0</v>
      </c>
      <c r="E64" s="106">
        <f>C64+D64</f>
        <v>22900</v>
      </c>
      <c r="F64" s="105">
        <v>23800</v>
      </c>
      <c r="G64" s="21">
        <v>0</v>
      </c>
      <c r="H64" s="106">
        <v>23800</v>
      </c>
      <c r="I64" s="105">
        <v>24700</v>
      </c>
      <c r="J64" s="65">
        <v>0</v>
      </c>
      <c r="K64" s="106">
        <v>24700</v>
      </c>
    </row>
    <row r="65" spans="1:11" ht="18.75" customHeight="1" hidden="1">
      <c r="A65" s="1" t="s">
        <v>115</v>
      </c>
      <c r="B65" s="69" t="s">
        <v>116</v>
      </c>
      <c r="C65" s="105"/>
      <c r="D65" s="21"/>
      <c r="E65" s="106"/>
      <c r="F65" s="105"/>
      <c r="G65" s="21"/>
      <c r="H65" s="106"/>
      <c r="I65" s="105"/>
      <c r="J65" s="65"/>
      <c r="K65" s="106"/>
    </row>
    <row r="66" spans="1:11" ht="43.5" customHeight="1">
      <c r="A66" s="31" t="s">
        <v>36</v>
      </c>
      <c r="B66" s="70" t="s">
        <v>75</v>
      </c>
      <c r="C66" s="103">
        <f>C68+C69+C70+C71+C73+C74+C75+C76+C77+C78+C79+C80+C81+C82</f>
        <v>11654584</v>
      </c>
      <c r="D66" s="20">
        <f>D68+D69+D70+D71+D73+D74+D75+D76+D77+D78+D79+D80+D81+D82</f>
        <v>0</v>
      </c>
      <c r="E66" s="104">
        <f>E68+E69+E70+E71+E73+E74+E75+E76+E77+E78+E79+E80+E81+E82</f>
        <v>11654584</v>
      </c>
      <c r="F66" s="103">
        <f>F68+F69+F70+F71+F73+F74+F75+F76+F77+F78+F79+F80+F81+F82</f>
        <v>11750332</v>
      </c>
      <c r="G66" s="20">
        <v>0</v>
      </c>
      <c r="H66" s="104">
        <f>H68+H69+H70+H71+H73+H74+H75+H76+H77+H78+H79+H80+H81+H82</f>
        <v>11750332</v>
      </c>
      <c r="I66" s="103">
        <f>I68+I69+I70+I71+I73+I74+I75+I76+I77+I78+I79+I80+I81+I82</f>
        <v>11750932</v>
      </c>
      <c r="J66" s="65">
        <v>0</v>
      </c>
      <c r="K66" s="104">
        <f>K68+K69+K70+K71+K73+K74+K75+K76+K77+K78+K79+K80+K81+K82</f>
        <v>11750932</v>
      </c>
    </row>
    <row r="67" spans="1:11" ht="34.5" customHeight="1">
      <c r="A67" s="1" t="s">
        <v>228</v>
      </c>
      <c r="B67" s="71" t="s">
        <v>227</v>
      </c>
      <c r="C67" s="105">
        <f>C68+C69+C70+C71</f>
        <v>117500</v>
      </c>
      <c r="D67" s="21">
        <f>D68+D69+D70+D71</f>
        <v>0</v>
      </c>
      <c r="E67" s="106">
        <f>E68+E69+E70+E71</f>
        <v>117500</v>
      </c>
      <c r="F67" s="105">
        <f>F68+F69+F70+F71</f>
        <v>118000</v>
      </c>
      <c r="G67" s="21">
        <v>0</v>
      </c>
      <c r="H67" s="106">
        <f>H68+H69+H70+H71</f>
        <v>118000</v>
      </c>
      <c r="I67" s="105">
        <f>I68+I69+I70+I71</f>
        <v>118500</v>
      </c>
      <c r="J67" s="65">
        <v>0</v>
      </c>
      <c r="K67" s="106">
        <f>K68+K69+K70+K71</f>
        <v>118500</v>
      </c>
    </row>
    <row r="68" spans="1:11" ht="39" customHeight="1">
      <c r="A68" s="1" t="s">
        <v>124</v>
      </c>
      <c r="B68" s="74" t="s">
        <v>240</v>
      </c>
      <c r="C68" s="105">
        <v>1500</v>
      </c>
      <c r="D68" s="21">
        <v>0</v>
      </c>
      <c r="E68" s="106">
        <f>C68+D68</f>
        <v>1500</v>
      </c>
      <c r="F68" s="105">
        <v>2000</v>
      </c>
      <c r="G68" s="21">
        <v>0</v>
      </c>
      <c r="H68" s="106">
        <v>2000</v>
      </c>
      <c r="I68" s="105">
        <v>2500</v>
      </c>
      <c r="J68" s="65">
        <v>0</v>
      </c>
      <c r="K68" s="106">
        <v>2500</v>
      </c>
    </row>
    <row r="69" spans="1:11" ht="38.25" customHeight="1">
      <c r="A69" s="1" t="s">
        <v>186</v>
      </c>
      <c r="B69" s="74" t="s">
        <v>240</v>
      </c>
      <c r="C69" s="105">
        <v>70000</v>
      </c>
      <c r="D69" s="21">
        <v>0</v>
      </c>
      <c r="E69" s="106">
        <f>C69+D69</f>
        <v>70000</v>
      </c>
      <c r="F69" s="105">
        <v>70000</v>
      </c>
      <c r="G69" s="21">
        <v>0</v>
      </c>
      <c r="H69" s="106">
        <v>70000</v>
      </c>
      <c r="I69" s="105">
        <v>70000</v>
      </c>
      <c r="J69" s="65">
        <v>0</v>
      </c>
      <c r="K69" s="106">
        <v>70000</v>
      </c>
    </row>
    <row r="70" spans="1:11" ht="36" customHeight="1">
      <c r="A70" s="1" t="s">
        <v>184</v>
      </c>
      <c r="B70" s="74" t="s">
        <v>240</v>
      </c>
      <c r="C70" s="105">
        <v>16000</v>
      </c>
      <c r="D70" s="21">
        <v>0</v>
      </c>
      <c r="E70" s="106">
        <f>C70+D70</f>
        <v>16000</v>
      </c>
      <c r="F70" s="105">
        <v>16000</v>
      </c>
      <c r="G70" s="21">
        <v>0</v>
      </c>
      <c r="H70" s="106">
        <v>16000</v>
      </c>
      <c r="I70" s="105">
        <v>16000</v>
      </c>
      <c r="J70" s="65">
        <v>0</v>
      </c>
      <c r="K70" s="106">
        <v>16000</v>
      </c>
    </row>
    <row r="71" spans="1:11" ht="35.25" customHeight="1">
      <c r="A71" s="1" t="s">
        <v>185</v>
      </c>
      <c r="B71" s="74" t="s">
        <v>240</v>
      </c>
      <c r="C71" s="105">
        <v>30000</v>
      </c>
      <c r="D71" s="21">
        <v>0</v>
      </c>
      <c r="E71" s="106">
        <f>C71+D71</f>
        <v>30000</v>
      </c>
      <c r="F71" s="105">
        <v>30000</v>
      </c>
      <c r="G71" s="21">
        <v>0</v>
      </c>
      <c r="H71" s="106">
        <v>30000</v>
      </c>
      <c r="I71" s="105">
        <v>30000</v>
      </c>
      <c r="J71" s="65">
        <v>0</v>
      </c>
      <c r="K71" s="106">
        <v>30000</v>
      </c>
    </row>
    <row r="72" spans="1:11" ht="28.5" customHeight="1">
      <c r="A72" s="1" t="s">
        <v>230</v>
      </c>
      <c r="B72" s="74" t="s">
        <v>229</v>
      </c>
      <c r="C72" s="105">
        <f>C73+C74+C75+C76+C77+C78+C79+C80+C81+C82</f>
        <v>11537084</v>
      </c>
      <c r="D72" s="21">
        <f>D73+D74+D75+D76+D77+D78+D79+D80+D81+D82</f>
        <v>0</v>
      </c>
      <c r="E72" s="106">
        <f>E73+E74+E75+E76+E77+E78+E79+E80+E81+E82</f>
        <v>11537084</v>
      </c>
      <c r="F72" s="105">
        <f>F73+F74+F75+F76+F77+F78+F79+F80+F81+F82</f>
        <v>11632332</v>
      </c>
      <c r="G72" s="21">
        <v>0</v>
      </c>
      <c r="H72" s="106">
        <f>H73+H74+H75+H76+H77+H78+H79+H80+H81+H82</f>
        <v>11632332</v>
      </c>
      <c r="I72" s="105">
        <f>I73+I74+I75+I76+I77+I78+I79+I80+I81+I82</f>
        <v>11632432</v>
      </c>
      <c r="J72" s="65">
        <v>0</v>
      </c>
      <c r="K72" s="106">
        <f>K73+K74+K75+K76+K77+K78+K79+K80+K81+K82</f>
        <v>11632432</v>
      </c>
    </row>
    <row r="73" spans="1:11" ht="42.75" customHeight="1">
      <c r="A73" s="1" t="s">
        <v>126</v>
      </c>
      <c r="B73" s="82" t="s">
        <v>241</v>
      </c>
      <c r="C73" s="105">
        <v>5500</v>
      </c>
      <c r="D73" s="21">
        <v>0</v>
      </c>
      <c r="E73" s="106">
        <f aca="true" t="shared" si="8" ref="E73:E82">C73+D73</f>
        <v>5500</v>
      </c>
      <c r="F73" s="105">
        <v>5600</v>
      </c>
      <c r="G73" s="21">
        <v>0</v>
      </c>
      <c r="H73" s="106">
        <v>5600</v>
      </c>
      <c r="I73" s="105">
        <v>5700</v>
      </c>
      <c r="J73" s="65">
        <v>0</v>
      </c>
      <c r="K73" s="106">
        <v>5700</v>
      </c>
    </row>
    <row r="74" spans="1:11" ht="40.5" customHeight="1">
      <c r="A74" s="1" t="s">
        <v>189</v>
      </c>
      <c r="B74" s="74" t="s">
        <v>242</v>
      </c>
      <c r="C74" s="105">
        <v>963200</v>
      </c>
      <c r="D74" s="21">
        <v>0</v>
      </c>
      <c r="E74" s="106">
        <f t="shared" si="8"/>
        <v>963200</v>
      </c>
      <c r="F74" s="105">
        <v>963200</v>
      </c>
      <c r="G74" s="21">
        <v>0</v>
      </c>
      <c r="H74" s="106">
        <v>963200</v>
      </c>
      <c r="I74" s="105">
        <v>963200</v>
      </c>
      <c r="J74" s="65">
        <v>0</v>
      </c>
      <c r="K74" s="106">
        <v>963200</v>
      </c>
    </row>
    <row r="75" spans="1:11" ht="35.25" customHeight="1">
      <c r="A75" s="1" t="s">
        <v>37</v>
      </c>
      <c r="B75" s="74" t="s">
        <v>242</v>
      </c>
      <c r="C75" s="105">
        <v>5571000</v>
      </c>
      <c r="D75" s="21">
        <v>0</v>
      </c>
      <c r="E75" s="106">
        <f t="shared" si="8"/>
        <v>5571000</v>
      </c>
      <c r="F75" s="105">
        <v>5571000</v>
      </c>
      <c r="G75" s="21">
        <v>0</v>
      </c>
      <c r="H75" s="106">
        <v>5571000</v>
      </c>
      <c r="I75" s="105">
        <v>5571000</v>
      </c>
      <c r="J75" s="65">
        <v>0</v>
      </c>
      <c r="K75" s="106">
        <v>5571000</v>
      </c>
    </row>
    <row r="76" spans="1:11" ht="36" customHeight="1">
      <c r="A76" s="1" t="s">
        <v>177</v>
      </c>
      <c r="B76" s="74" t="s">
        <v>242</v>
      </c>
      <c r="C76" s="105">
        <v>300000</v>
      </c>
      <c r="D76" s="21">
        <v>0</v>
      </c>
      <c r="E76" s="106">
        <f t="shared" si="8"/>
        <v>300000</v>
      </c>
      <c r="F76" s="105">
        <v>300000</v>
      </c>
      <c r="G76" s="21">
        <v>0</v>
      </c>
      <c r="H76" s="106">
        <v>300000</v>
      </c>
      <c r="I76" s="105">
        <v>300000</v>
      </c>
      <c r="J76" s="65">
        <v>0</v>
      </c>
      <c r="K76" s="106">
        <v>300000</v>
      </c>
    </row>
    <row r="77" spans="1:11" ht="36" customHeight="1">
      <c r="A77" s="1" t="s">
        <v>178</v>
      </c>
      <c r="B77" s="74" t="s">
        <v>242</v>
      </c>
      <c r="C77" s="105">
        <v>96000</v>
      </c>
      <c r="D77" s="21">
        <v>0</v>
      </c>
      <c r="E77" s="106">
        <f t="shared" si="8"/>
        <v>96000</v>
      </c>
      <c r="F77" s="105">
        <v>96000</v>
      </c>
      <c r="G77" s="21">
        <v>0</v>
      </c>
      <c r="H77" s="106">
        <v>96000</v>
      </c>
      <c r="I77" s="105">
        <v>96000</v>
      </c>
      <c r="J77" s="65">
        <v>0</v>
      </c>
      <c r="K77" s="106">
        <v>96000</v>
      </c>
    </row>
    <row r="78" spans="1:11" ht="39" customHeight="1">
      <c r="A78" s="1" t="s">
        <v>181</v>
      </c>
      <c r="B78" s="74" t="s">
        <v>242</v>
      </c>
      <c r="C78" s="105">
        <v>327600</v>
      </c>
      <c r="D78" s="21">
        <v>0</v>
      </c>
      <c r="E78" s="106">
        <f t="shared" si="8"/>
        <v>327600</v>
      </c>
      <c r="F78" s="105">
        <v>327600</v>
      </c>
      <c r="G78" s="21">
        <v>0</v>
      </c>
      <c r="H78" s="106">
        <v>327600</v>
      </c>
      <c r="I78" s="105">
        <v>327600</v>
      </c>
      <c r="J78" s="65">
        <v>0</v>
      </c>
      <c r="K78" s="106">
        <v>327600</v>
      </c>
    </row>
    <row r="79" spans="1:11" ht="35.25" customHeight="1">
      <c r="A79" s="1" t="s">
        <v>182</v>
      </c>
      <c r="B79" s="74" t="s">
        <v>242</v>
      </c>
      <c r="C79" s="105">
        <v>2520000</v>
      </c>
      <c r="D79" s="21">
        <v>0</v>
      </c>
      <c r="E79" s="106">
        <f t="shared" si="8"/>
        <v>2520000</v>
      </c>
      <c r="F79" s="105">
        <v>2520000</v>
      </c>
      <c r="G79" s="21">
        <v>0</v>
      </c>
      <c r="H79" s="106">
        <v>2520000</v>
      </c>
      <c r="I79" s="105">
        <v>2520000</v>
      </c>
      <c r="J79" s="65">
        <v>0</v>
      </c>
      <c r="K79" s="106">
        <v>2520000</v>
      </c>
    </row>
    <row r="80" spans="1:11" ht="37.5" customHeight="1">
      <c r="A80" s="1" t="s">
        <v>183</v>
      </c>
      <c r="B80" s="74" t="s">
        <v>242</v>
      </c>
      <c r="C80" s="105">
        <v>837860</v>
      </c>
      <c r="D80" s="21">
        <v>0</v>
      </c>
      <c r="E80" s="106">
        <f t="shared" si="8"/>
        <v>837860</v>
      </c>
      <c r="F80" s="105">
        <v>837860</v>
      </c>
      <c r="G80" s="21">
        <v>0</v>
      </c>
      <c r="H80" s="106">
        <v>837860</v>
      </c>
      <c r="I80" s="105">
        <v>837860</v>
      </c>
      <c r="J80" s="65"/>
      <c r="K80" s="106">
        <v>837860</v>
      </c>
    </row>
    <row r="81" spans="1:11" ht="37.5" customHeight="1">
      <c r="A81" s="1" t="s">
        <v>187</v>
      </c>
      <c r="B81" s="74" t="s">
        <v>242</v>
      </c>
      <c r="C81" s="105">
        <v>142140</v>
      </c>
      <c r="D81" s="21">
        <v>0</v>
      </c>
      <c r="E81" s="106">
        <f t="shared" si="8"/>
        <v>142140</v>
      </c>
      <c r="F81" s="105">
        <v>142140</v>
      </c>
      <c r="G81" s="21">
        <v>0</v>
      </c>
      <c r="H81" s="106">
        <v>142140</v>
      </c>
      <c r="I81" s="105">
        <v>142140</v>
      </c>
      <c r="J81" s="65">
        <v>0</v>
      </c>
      <c r="K81" s="106">
        <v>142140</v>
      </c>
    </row>
    <row r="82" spans="1:11" ht="39.75" customHeight="1">
      <c r="A82" s="1" t="s">
        <v>188</v>
      </c>
      <c r="B82" s="74" t="s">
        <v>242</v>
      </c>
      <c r="C82" s="105">
        <v>773784</v>
      </c>
      <c r="D82" s="21">
        <v>0</v>
      </c>
      <c r="E82" s="106">
        <f t="shared" si="8"/>
        <v>773784</v>
      </c>
      <c r="F82" s="105">
        <v>868932</v>
      </c>
      <c r="G82" s="21">
        <v>0</v>
      </c>
      <c r="H82" s="106">
        <v>868932</v>
      </c>
      <c r="I82" s="105">
        <v>868932</v>
      </c>
      <c r="J82" s="65">
        <v>0</v>
      </c>
      <c r="K82" s="106">
        <v>868932</v>
      </c>
    </row>
    <row r="83" spans="1:11" ht="37.5" customHeight="1">
      <c r="A83" s="31" t="s">
        <v>38</v>
      </c>
      <c r="B83" s="83" t="s">
        <v>51</v>
      </c>
      <c r="C83" s="103">
        <f aca="true" t="shared" si="9" ref="C83:K83">C85+C87+C88+C89+C90+C91</f>
        <v>20010100</v>
      </c>
      <c r="D83" s="20">
        <f t="shared" si="9"/>
        <v>0</v>
      </c>
      <c r="E83" s="104">
        <f t="shared" si="9"/>
        <v>20010100</v>
      </c>
      <c r="F83" s="103">
        <f t="shared" si="9"/>
        <v>950600</v>
      </c>
      <c r="G83" s="20">
        <f t="shared" si="9"/>
        <v>0</v>
      </c>
      <c r="H83" s="104">
        <f t="shared" si="9"/>
        <v>950600</v>
      </c>
      <c r="I83" s="103">
        <f t="shared" si="9"/>
        <v>951100</v>
      </c>
      <c r="J83" s="20">
        <f t="shared" si="9"/>
        <v>0</v>
      </c>
      <c r="K83" s="104">
        <f t="shared" si="9"/>
        <v>951100</v>
      </c>
    </row>
    <row r="84" spans="1:11" ht="94.5" customHeight="1">
      <c r="A84" s="38" t="s">
        <v>263</v>
      </c>
      <c r="B84" s="84" t="s">
        <v>231</v>
      </c>
      <c r="C84" s="105">
        <v>19850100</v>
      </c>
      <c r="D84" s="21">
        <v>0</v>
      </c>
      <c r="E84" s="106">
        <f>C84+D84</f>
        <v>19850100</v>
      </c>
      <c r="F84" s="105">
        <v>550000</v>
      </c>
      <c r="G84" s="21">
        <f>G85</f>
        <v>0</v>
      </c>
      <c r="H84" s="106">
        <f>F84+G84</f>
        <v>550000</v>
      </c>
      <c r="I84" s="105">
        <v>791100</v>
      </c>
      <c r="J84" s="65">
        <v>0</v>
      </c>
      <c r="K84" s="106">
        <f>I84+J84</f>
        <v>791100</v>
      </c>
    </row>
    <row r="85" spans="1:11" ht="99" customHeight="1">
      <c r="A85" s="38" t="s">
        <v>39</v>
      </c>
      <c r="B85" s="85" t="s">
        <v>40</v>
      </c>
      <c r="C85" s="105">
        <v>19850100</v>
      </c>
      <c r="D85" s="21">
        <v>0</v>
      </c>
      <c r="E85" s="106">
        <f>C85+D85</f>
        <v>19850100</v>
      </c>
      <c r="F85" s="105">
        <v>790600</v>
      </c>
      <c r="G85" s="21">
        <v>0</v>
      </c>
      <c r="H85" s="106">
        <f>F85+G85</f>
        <v>790600</v>
      </c>
      <c r="I85" s="105">
        <v>791100</v>
      </c>
      <c r="J85" s="65">
        <v>0</v>
      </c>
      <c r="K85" s="106">
        <f>I85+J85</f>
        <v>791100</v>
      </c>
    </row>
    <row r="86" spans="1:11" ht="47.25" customHeight="1">
      <c r="A86" s="38" t="s">
        <v>262</v>
      </c>
      <c r="B86" s="85" t="s">
        <v>232</v>
      </c>
      <c r="C86" s="105">
        <f>C87+C88+C89+C90+C91</f>
        <v>160000</v>
      </c>
      <c r="D86" s="21">
        <v>0</v>
      </c>
      <c r="E86" s="106">
        <f>E87+E88+E89+E90+E91</f>
        <v>160000</v>
      </c>
      <c r="F86" s="105">
        <f>F87+F88+F89+F90+F91</f>
        <v>160000</v>
      </c>
      <c r="G86" s="21">
        <v>0</v>
      </c>
      <c r="H86" s="106">
        <f>H87+H88+H89+H90+H91</f>
        <v>160000</v>
      </c>
      <c r="I86" s="105">
        <f>I87+I88+I89+I90+I91</f>
        <v>160000</v>
      </c>
      <c r="J86" s="65">
        <v>0</v>
      </c>
      <c r="K86" s="106">
        <f>K87+K88+K89+K90+K91</f>
        <v>160000</v>
      </c>
    </row>
    <row r="87" spans="1:11" ht="74.25" customHeight="1">
      <c r="A87" s="1" t="s">
        <v>167</v>
      </c>
      <c r="B87" s="82" t="s">
        <v>104</v>
      </c>
      <c r="C87" s="109">
        <v>25000</v>
      </c>
      <c r="D87" s="36">
        <v>0</v>
      </c>
      <c r="E87" s="106">
        <f>C87+D87</f>
        <v>25000</v>
      </c>
      <c r="F87" s="109">
        <v>25000</v>
      </c>
      <c r="G87" s="36">
        <v>0</v>
      </c>
      <c r="H87" s="125">
        <v>25000</v>
      </c>
      <c r="I87" s="109">
        <v>25000</v>
      </c>
      <c r="J87" s="65">
        <v>0</v>
      </c>
      <c r="K87" s="125">
        <v>25000</v>
      </c>
    </row>
    <row r="88" spans="1:11" ht="75" customHeight="1">
      <c r="A88" s="1" t="s">
        <v>168</v>
      </c>
      <c r="B88" s="82" t="s">
        <v>104</v>
      </c>
      <c r="C88" s="110">
        <v>40000</v>
      </c>
      <c r="D88" s="37">
        <v>0</v>
      </c>
      <c r="E88" s="106">
        <f>C88+D88</f>
        <v>40000</v>
      </c>
      <c r="F88" s="105">
        <v>40000</v>
      </c>
      <c r="G88" s="21">
        <v>0</v>
      </c>
      <c r="H88" s="106">
        <v>40000</v>
      </c>
      <c r="I88" s="105">
        <v>40000</v>
      </c>
      <c r="J88" s="65">
        <v>0</v>
      </c>
      <c r="K88" s="106">
        <v>40000</v>
      </c>
    </row>
    <row r="89" spans="1:11" ht="75" customHeight="1">
      <c r="A89" s="1" t="s">
        <v>169</v>
      </c>
      <c r="B89" s="82" t="s">
        <v>104</v>
      </c>
      <c r="C89" s="110">
        <v>40000</v>
      </c>
      <c r="D89" s="37">
        <v>0</v>
      </c>
      <c r="E89" s="106">
        <f>C89+D89</f>
        <v>40000</v>
      </c>
      <c r="F89" s="105">
        <v>40000</v>
      </c>
      <c r="G89" s="21">
        <v>0</v>
      </c>
      <c r="H89" s="106">
        <v>40000</v>
      </c>
      <c r="I89" s="105">
        <v>40000</v>
      </c>
      <c r="J89" s="65">
        <v>0</v>
      </c>
      <c r="K89" s="106">
        <v>40000</v>
      </c>
    </row>
    <row r="90" spans="1:11" ht="72.75" customHeight="1">
      <c r="A90" s="1" t="s">
        <v>170</v>
      </c>
      <c r="B90" s="82" t="s">
        <v>104</v>
      </c>
      <c r="C90" s="110">
        <v>45000</v>
      </c>
      <c r="D90" s="37">
        <v>0</v>
      </c>
      <c r="E90" s="106">
        <f>C90+D90</f>
        <v>45000</v>
      </c>
      <c r="F90" s="105">
        <v>45000</v>
      </c>
      <c r="G90" s="21">
        <v>0</v>
      </c>
      <c r="H90" s="106">
        <v>45000</v>
      </c>
      <c r="I90" s="105">
        <v>45000</v>
      </c>
      <c r="J90" s="65">
        <v>0</v>
      </c>
      <c r="K90" s="106">
        <v>45000</v>
      </c>
    </row>
    <row r="91" spans="1:11" ht="37.5" customHeight="1">
      <c r="A91" s="1" t="s">
        <v>96</v>
      </c>
      <c r="B91" s="86" t="s">
        <v>90</v>
      </c>
      <c r="C91" s="105">
        <v>10000</v>
      </c>
      <c r="D91" s="21">
        <v>0</v>
      </c>
      <c r="E91" s="106">
        <f>C91+D91</f>
        <v>10000</v>
      </c>
      <c r="F91" s="105">
        <v>10000</v>
      </c>
      <c r="G91" s="21">
        <v>0</v>
      </c>
      <c r="H91" s="106">
        <v>10000</v>
      </c>
      <c r="I91" s="105">
        <v>10000</v>
      </c>
      <c r="J91" s="65">
        <v>0</v>
      </c>
      <c r="K91" s="106">
        <v>10000</v>
      </c>
    </row>
    <row r="92" spans="1:11" ht="21" customHeight="1" hidden="1">
      <c r="A92" s="2" t="s">
        <v>41</v>
      </c>
      <c r="B92" s="73" t="s">
        <v>42</v>
      </c>
      <c r="C92" s="103">
        <f aca="true" t="shared" si="10" ref="C92:K92">C93+C100++C102+C103</f>
        <v>0</v>
      </c>
      <c r="D92" s="20">
        <f t="shared" si="10"/>
        <v>0</v>
      </c>
      <c r="E92" s="104">
        <f t="shared" si="10"/>
        <v>0</v>
      </c>
      <c r="F92" s="103">
        <f t="shared" si="10"/>
        <v>0</v>
      </c>
      <c r="G92" s="20">
        <f t="shared" si="10"/>
        <v>0</v>
      </c>
      <c r="H92" s="104">
        <f t="shared" si="10"/>
        <v>0</v>
      </c>
      <c r="I92" s="103">
        <f t="shared" si="10"/>
        <v>0</v>
      </c>
      <c r="J92" s="20">
        <f t="shared" si="10"/>
        <v>0</v>
      </c>
      <c r="K92" s="104">
        <f t="shared" si="10"/>
        <v>0</v>
      </c>
    </row>
    <row r="93" spans="1:11" ht="37.5" customHeight="1" hidden="1">
      <c r="A93" s="1" t="s">
        <v>259</v>
      </c>
      <c r="B93" s="87" t="s">
        <v>234</v>
      </c>
      <c r="C93" s="111">
        <f aca="true" t="shared" si="11" ref="C93:J93">C96+C97+C98+C99</f>
        <v>0</v>
      </c>
      <c r="D93" s="24">
        <f t="shared" si="11"/>
        <v>0</v>
      </c>
      <c r="E93" s="112">
        <f t="shared" si="11"/>
        <v>0</v>
      </c>
      <c r="F93" s="111">
        <f t="shared" si="11"/>
        <v>0</v>
      </c>
      <c r="G93" s="24">
        <f t="shared" si="11"/>
        <v>0</v>
      </c>
      <c r="H93" s="112">
        <f t="shared" si="11"/>
        <v>0</v>
      </c>
      <c r="I93" s="111">
        <f t="shared" si="11"/>
        <v>0</v>
      </c>
      <c r="J93" s="24">
        <f t="shared" si="11"/>
        <v>0</v>
      </c>
      <c r="K93" s="112">
        <f>I93+J93</f>
        <v>0</v>
      </c>
    </row>
    <row r="94" spans="1:11" ht="21.75" customHeight="1" hidden="1">
      <c r="A94" s="1" t="s">
        <v>78</v>
      </c>
      <c r="B94" s="81" t="s">
        <v>77</v>
      </c>
      <c r="C94" s="103">
        <v>0</v>
      </c>
      <c r="D94" s="20"/>
      <c r="E94" s="104">
        <v>0</v>
      </c>
      <c r="F94" s="111">
        <v>0</v>
      </c>
      <c r="G94" s="24"/>
      <c r="H94" s="112">
        <v>0</v>
      </c>
      <c r="I94" s="111">
        <v>0</v>
      </c>
      <c r="J94" s="65"/>
      <c r="K94" s="112">
        <v>0</v>
      </c>
    </row>
    <row r="95" spans="1:11" ht="26.25" customHeight="1" hidden="1">
      <c r="A95" s="1" t="s">
        <v>79</v>
      </c>
      <c r="B95" s="88" t="s">
        <v>76</v>
      </c>
      <c r="C95" s="105">
        <v>0</v>
      </c>
      <c r="D95" s="21"/>
      <c r="E95" s="106">
        <v>0</v>
      </c>
      <c r="F95" s="111">
        <v>0</v>
      </c>
      <c r="G95" s="24"/>
      <c r="H95" s="112">
        <v>0</v>
      </c>
      <c r="I95" s="111">
        <v>0</v>
      </c>
      <c r="J95" s="65"/>
      <c r="K95" s="112">
        <v>0</v>
      </c>
    </row>
    <row r="96" spans="1:11" ht="92.25" customHeight="1" hidden="1">
      <c r="A96" s="1" t="s">
        <v>256</v>
      </c>
      <c r="B96" s="89" t="s">
        <v>171</v>
      </c>
      <c r="C96" s="105">
        <v>0</v>
      </c>
      <c r="D96" s="21">
        <v>0</v>
      </c>
      <c r="E96" s="106">
        <f aca="true" t="shared" si="12" ref="E96:E102">C96+D96</f>
        <v>0</v>
      </c>
      <c r="F96" s="105"/>
      <c r="G96" s="21"/>
      <c r="H96" s="106">
        <f aca="true" t="shared" si="13" ref="H96:H103">F96+G96</f>
        <v>0</v>
      </c>
      <c r="I96" s="105"/>
      <c r="J96" s="65"/>
      <c r="K96" s="112">
        <f aca="true" t="shared" si="14" ref="K96:K103">I96+J96</f>
        <v>0</v>
      </c>
    </row>
    <row r="97" spans="1:11" ht="2.25" customHeight="1" hidden="1">
      <c r="A97" s="1" t="s">
        <v>257</v>
      </c>
      <c r="B97" s="89" t="s">
        <v>172</v>
      </c>
      <c r="C97" s="105">
        <v>0</v>
      </c>
      <c r="D97" s="21">
        <v>0</v>
      </c>
      <c r="E97" s="106">
        <f t="shared" si="12"/>
        <v>0</v>
      </c>
      <c r="F97" s="105"/>
      <c r="G97" s="21"/>
      <c r="H97" s="106">
        <f t="shared" si="13"/>
        <v>0</v>
      </c>
      <c r="I97" s="105"/>
      <c r="J97" s="65"/>
      <c r="K97" s="112">
        <f t="shared" si="14"/>
        <v>0</v>
      </c>
    </row>
    <row r="98" spans="1:11" ht="98.25" customHeight="1" hidden="1">
      <c r="A98" s="1" t="s">
        <v>258</v>
      </c>
      <c r="B98" s="89" t="s">
        <v>173</v>
      </c>
      <c r="C98" s="105">
        <v>0</v>
      </c>
      <c r="D98" s="21">
        <v>0</v>
      </c>
      <c r="E98" s="106">
        <f t="shared" si="12"/>
        <v>0</v>
      </c>
      <c r="F98" s="105"/>
      <c r="G98" s="21"/>
      <c r="H98" s="106">
        <f t="shared" si="13"/>
        <v>0</v>
      </c>
      <c r="I98" s="105"/>
      <c r="J98" s="65"/>
      <c r="K98" s="112">
        <f t="shared" si="14"/>
        <v>0</v>
      </c>
    </row>
    <row r="99" spans="1:11" ht="97.5" customHeight="1" hidden="1">
      <c r="A99" s="1" t="s">
        <v>260</v>
      </c>
      <c r="B99" s="89" t="s">
        <v>174</v>
      </c>
      <c r="C99" s="105">
        <v>0</v>
      </c>
      <c r="D99" s="21">
        <v>0</v>
      </c>
      <c r="E99" s="106">
        <f t="shared" si="12"/>
        <v>0</v>
      </c>
      <c r="F99" s="105"/>
      <c r="G99" s="21"/>
      <c r="H99" s="106">
        <f t="shared" si="13"/>
        <v>0</v>
      </c>
      <c r="I99" s="105"/>
      <c r="J99" s="65"/>
      <c r="K99" s="112">
        <f t="shared" si="14"/>
        <v>0</v>
      </c>
    </row>
    <row r="100" spans="1:11" ht="109.5" customHeight="1" hidden="1">
      <c r="A100" s="1" t="s">
        <v>261</v>
      </c>
      <c r="B100" s="72" t="s">
        <v>233</v>
      </c>
      <c r="C100" s="111">
        <v>0</v>
      </c>
      <c r="D100" s="24">
        <v>0</v>
      </c>
      <c r="E100" s="106">
        <f t="shared" si="12"/>
        <v>0</v>
      </c>
      <c r="F100" s="111"/>
      <c r="G100" s="24"/>
      <c r="H100" s="106">
        <f t="shared" si="13"/>
        <v>0</v>
      </c>
      <c r="I100" s="111"/>
      <c r="J100" s="65"/>
      <c r="K100" s="112">
        <f t="shared" si="14"/>
        <v>0</v>
      </c>
    </row>
    <row r="101" spans="1:11" ht="81" customHeight="1" hidden="1">
      <c r="A101" s="1" t="s">
        <v>98</v>
      </c>
      <c r="B101" s="87" t="s">
        <v>120</v>
      </c>
      <c r="C101" s="111">
        <v>0</v>
      </c>
      <c r="D101" s="24">
        <v>0</v>
      </c>
      <c r="E101" s="106">
        <f t="shared" si="12"/>
        <v>0</v>
      </c>
      <c r="F101" s="111"/>
      <c r="G101" s="24"/>
      <c r="H101" s="106">
        <f t="shared" si="13"/>
        <v>0</v>
      </c>
      <c r="I101" s="111"/>
      <c r="J101" s="65"/>
      <c r="K101" s="112">
        <f t="shared" si="14"/>
        <v>0</v>
      </c>
    </row>
    <row r="102" spans="1:11" ht="57.75" customHeight="1" hidden="1">
      <c r="A102" s="1" t="s">
        <v>93</v>
      </c>
      <c r="B102" s="90" t="s">
        <v>119</v>
      </c>
      <c r="C102" s="111">
        <v>0</v>
      </c>
      <c r="D102" s="24">
        <v>0</v>
      </c>
      <c r="E102" s="106">
        <f t="shared" si="12"/>
        <v>0</v>
      </c>
      <c r="F102" s="111"/>
      <c r="G102" s="24"/>
      <c r="H102" s="106">
        <f t="shared" si="13"/>
        <v>0</v>
      </c>
      <c r="I102" s="111"/>
      <c r="J102" s="65"/>
      <c r="K102" s="112">
        <f t="shared" si="14"/>
        <v>0</v>
      </c>
    </row>
    <row r="103" spans="1:11" s="14" customFormat="1" ht="39.75" customHeight="1" hidden="1">
      <c r="A103" s="26" t="s">
        <v>99</v>
      </c>
      <c r="B103" s="91" t="s">
        <v>89</v>
      </c>
      <c r="C103" s="111">
        <v>0</v>
      </c>
      <c r="D103" s="24">
        <v>0</v>
      </c>
      <c r="E103" s="112">
        <v>0</v>
      </c>
      <c r="F103" s="111"/>
      <c r="G103" s="24"/>
      <c r="H103" s="106">
        <f t="shared" si="13"/>
        <v>0</v>
      </c>
      <c r="I103" s="111"/>
      <c r="J103" s="66"/>
      <c r="K103" s="112">
        <f t="shared" si="14"/>
        <v>0</v>
      </c>
    </row>
    <row r="104" spans="1:11" ht="37.5" customHeight="1" hidden="1">
      <c r="A104" s="1" t="s">
        <v>100</v>
      </c>
      <c r="B104" s="92" t="s">
        <v>89</v>
      </c>
      <c r="C104" s="111">
        <v>0</v>
      </c>
      <c r="D104" s="24"/>
      <c r="E104" s="112">
        <v>0</v>
      </c>
      <c r="F104" s="111"/>
      <c r="G104" s="24"/>
      <c r="H104" s="112">
        <v>0</v>
      </c>
      <c r="I104" s="111"/>
      <c r="J104" s="65"/>
      <c r="K104" s="112">
        <v>0</v>
      </c>
    </row>
    <row r="105" spans="1:11" ht="42.75" customHeight="1" hidden="1">
      <c r="A105" s="1" t="s">
        <v>101</v>
      </c>
      <c r="B105" s="92" t="s">
        <v>89</v>
      </c>
      <c r="C105" s="111">
        <v>0</v>
      </c>
      <c r="D105" s="24">
        <v>0</v>
      </c>
      <c r="E105" s="106">
        <f>C105+D105</f>
        <v>0</v>
      </c>
      <c r="F105" s="111"/>
      <c r="G105" s="24"/>
      <c r="H105" s="106">
        <f>F105+G105</f>
        <v>0</v>
      </c>
      <c r="I105" s="111"/>
      <c r="J105" s="65"/>
      <c r="K105" s="112">
        <f>I105+J105</f>
        <v>0</v>
      </c>
    </row>
    <row r="106" spans="1:11" ht="25.5" customHeight="1">
      <c r="A106" s="2" t="s">
        <v>43</v>
      </c>
      <c r="B106" s="81" t="s">
        <v>44</v>
      </c>
      <c r="C106" s="113">
        <f>C107+C147</f>
        <v>214532170.32</v>
      </c>
      <c r="D106" s="62">
        <f>D107+D147</f>
        <v>3819666.28</v>
      </c>
      <c r="E106" s="114">
        <f>E107+E147</f>
        <v>218351836.6</v>
      </c>
      <c r="F106" s="113">
        <f>F107</f>
        <v>143710328.2</v>
      </c>
      <c r="G106" s="62">
        <f>G107+G147</f>
        <v>3827880</v>
      </c>
      <c r="H106" s="114">
        <f>H107</f>
        <v>147538208.2</v>
      </c>
      <c r="I106" s="113">
        <f>I107</f>
        <v>204987663.95999998</v>
      </c>
      <c r="J106" s="62">
        <f>J107+J147</f>
        <v>3827880</v>
      </c>
      <c r="K106" s="114">
        <f>K107</f>
        <v>208815543.95999998</v>
      </c>
    </row>
    <row r="107" spans="1:11" ht="39.75" customHeight="1" thickBot="1">
      <c r="A107" s="2" t="s">
        <v>45</v>
      </c>
      <c r="B107" s="73" t="s">
        <v>46</v>
      </c>
      <c r="C107" s="105">
        <f>C108+C111+C131+C140</f>
        <v>214532118.65</v>
      </c>
      <c r="D107" s="37">
        <f>D108+D111+D131+D140</f>
        <v>3819666.28</v>
      </c>
      <c r="E107" s="106">
        <f>E108+E111+E131+E140</f>
        <v>218351784.93</v>
      </c>
      <c r="F107" s="105">
        <f>F109+F111+F131+F140</f>
        <v>143710328.2</v>
      </c>
      <c r="G107" s="21">
        <f>G111+G131+G140+G108</f>
        <v>3827880</v>
      </c>
      <c r="H107" s="106">
        <f>H109+H111+H131+H140</f>
        <v>147538208.2</v>
      </c>
      <c r="I107" s="105">
        <f>I108+I111+I131+I140</f>
        <v>204987663.95999998</v>
      </c>
      <c r="J107" s="21">
        <f>J111+J131+J140+J108</f>
        <v>3827880</v>
      </c>
      <c r="K107" s="106">
        <f>K109+K111+K131+K140</f>
        <v>208815543.95999998</v>
      </c>
    </row>
    <row r="108" spans="1:11" ht="34.5" customHeight="1" thickBot="1">
      <c r="A108" s="40" t="s">
        <v>279</v>
      </c>
      <c r="B108" s="93" t="s">
        <v>133</v>
      </c>
      <c r="C108" s="103">
        <f aca="true" t="shared" si="15" ref="C108:K108">C109+C110</f>
        <v>75659230</v>
      </c>
      <c r="D108" s="20">
        <f t="shared" si="15"/>
        <v>0</v>
      </c>
      <c r="E108" s="104">
        <f t="shared" si="15"/>
        <v>75659230</v>
      </c>
      <c r="F108" s="103">
        <f t="shared" si="15"/>
        <v>51102900</v>
      </c>
      <c r="G108" s="20">
        <f t="shared" si="15"/>
        <v>0</v>
      </c>
      <c r="H108" s="104">
        <f t="shared" si="15"/>
        <v>51102900</v>
      </c>
      <c r="I108" s="103">
        <f t="shared" si="15"/>
        <v>52626800</v>
      </c>
      <c r="J108" s="20">
        <f t="shared" si="15"/>
        <v>0</v>
      </c>
      <c r="K108" s="104">
        <f t="shared" si="15"/>
        <v>52626800</v>
      </c>
    </row>
    <row r="109" spans="1:11" ht="38.25" customHeight="1">
      <c r="A109" s="2" t="s">
        <v>137</v>
      </c>
      <c r="B109" s="94" t="s">
        <v>47</v>
      </c>
      <c r="C109" s="103">
        <v>66431600</v>
      </c>
      <c r="D109" s="20">
        <v>0</v>
      </c>
      <c r="E109" s="104">
        <f>C109+D109</f>
        <v>66431600</v>
      </c>
      <c r="F109" s="103">
        <v>51102900</v>
      </c>
      <c r="G109" s="20">
        <v>0</v>
      </c>
      <c r="H109" s="104">
        <f>F109+G109</f>
        <v>51102900</v>
      </c>
      <c r="I109" s="103">
        <v>52626800</v>
      </c>
      <c r="J109" s="66">
        <v>0</v>
      </c>
      <c r="K109" s="104">
        <f>I109+J109</f>
        <v>52626800</v>
      </c>
    </row>
    <row r="110" spans="1:11" ht="37.5" customHeight="1">
      <c r="A110" s="1" t="s">
        <v>175</v>
      </c>
      <c r="B110" s="74" t="s">
        <v>176</v>
      </c>
      <c r="C110" s="105">
        <v>9227630</v>
      </c>
      <c r="D110" s="21">
        <v>0</v>
      </c>
      <c r="E110" s="106">
        <f>C110+D110</f>
        <v>9227630</v>
      </c>
      <c r="F110" s="105">
        <v>0</v>
      </c>
      <c r="G110" s="21">
        <v>0</v>
      </c>
      <c r="H110" s="106">
        <v>0</v>
      </c>
      <c r="I110" s="105">
        <v>0</v>
      </c>
      <c r="J110" s="65">
        <v>0</v>
      </c>
      <c r="K110" s="106">
        <v>0</v>
      </c>
    </row>
    <row r="111" spans="1:11" ht="42.75" customHeight="1">
      <c r="A111" s="2" t="s">
        <v>138</v>
      </c>
      <c r="B111" s="94" t="s">
        <v>74</v>
      </c>
      <c r="C111" s="103">
        <f>C112+C114+C117+C121+C123+C125+C127+C129+C119</f>
        <v>55072218.46</v>
      </c>
      <c r="D111" s="20">
        <f>D112+D114+D117+D121+D123+D125+D127+D129+D119</f>
        <v>2625506.28</v>
      </c>
      <c r="E111" s="104">
        <f>E112+E114+E117+E121+E123+E125+E127+E129+E119</f>
        <v>57697724.74</v>
      </c>
      <c r="F111" s="103">
        <f aca="true" t="shared" si="16" ref="F111:K111">F112+F114+F117+F121+F123+F125+F127+F129</f>
        <v>8356471.73</v>
      </c>
      <c r="G111" s="20">
        <f t="shared" si="16"/>
        <v>0</v>
      </c>
      <c r="H111" s="104">
        <f t="shared" si="16"/>
        <v>8356471.73</v>
      </c>
      <c r="I111" s="103">
        <f t="shared" si="16"/>
        <v>68072671.49</v>
      </c>
      <c r="J111" s="20">
        <f t="shared" si="16"/>
        <v>0</v>
      </c>
      <c r="K111" s="104">
        <f t="shared" si="16"/>
        <v>68072671.49</v>
      </c>
    </row>
    <row r="112" spans="1:11" ht="94.5" customHeight="1">
      <c r="A112" s="2" t="s">
        <v>311</v>
      </c>
      <c r="B112" s="100" t="s">
        <v>309</v>
      </c>
      <c r="C112" s="103">
        <v>6006371.13</v>
      </c>
      <c r="D112" s="20">
        <v>0</v>
      </c>
      <c r="E112" s="104">
        <f>C112+D112</f>
        <v>6006371.13</v>
      </c>
      <c r="F112" s="103">
        <f>F113</f>
        <v>5771594.4</v>
      </c>
      <c r="G112" s="20">
        <f>G113</f>
        <v>0</v>
      </c>
      <c r="H112" s="104">
        <f>H113</f>
        <v>5771594.4</v>
      </c>
      <c r="I112" s="142">
        <v>6123759.49</v>
      </c>
      <c r="J112" s="66">
        <v>0</v>
      </c>
      <c r="K112" s="143">
        <f>I112+J112</f>
        <v>6123759.49</v>
      </c>
    </row>
    <row r="113" spans="1:11" ht="95.25" customHeight="1">
      <c r="A113" s="1" t="s">
        <v>310</v>
      </c>
      <c r="B113" s="76" t="s">
        <v>308</v>
      </c>
      <c r="C113" s="105">
        <v>6006371.13</v>
      </c>
      <c r="D113" s="21">
        <v>0</v>
      </c>
      <c r="E113" s="106">
        <f>C113+D113</f>
        <v>6006371.13</v>
      </c>
      <c r="F113" s="105">
        <v>5771594.4</v>
      </c>
      <c r="G113" s="21">
        <v>0</v>
      </c>
      <c r="H113" s="106">
        <f>G113+F113</f>
        <v>5771594.4</v>
      </c>
      <c r="I113" s="144">
        <v>6123759.49</v>
      </c>
      <c r="J113" s="65">
        <v>0</v>
      </c>
      <c r="K113" s="145">
        <f>I113+J113</f>
        <v>6123759.49</v>
      </c>
    </row>
    <row r="114" spans="1:11" s="14" customFormat="1" ht="42.75" customHeight="1">
      <c r="A114" s="2" t="s">
        <v>312</v>
      </c>
      <c r="B114" s="100" t="s">
        <v>253</v>
      </c>
      <c r="C114" s="103">
        <v>0</v>
      </c>
      <c r="D114" s="20">
        <v>0</v>
      </c>
      <c r="E114" s="104">
        <v>0</v>
      </c>
      <c r="F114" s="103">
        <v>0</v>
      </c>
      <c r="G114" s="20">
        <v>0</v>
      </c>
      <c r="H114" s="104">
        <v>0</v>
      </c>
      <c r="I114" s="103">
        <f>I115+I116</f>
        <v>61618582</v>
      </c>
      <c r="J114" s="20">
        <f>J115+J116</f>
        <v>0</v>
      </c>
      <c r="K114" s="104">
        <f>K115+K116</f>
        <v>61618582</v>
      </c>
    </row>
    <row r="115" spans="1:11" ht="112.5" customHeight="1">
      <c r="A115" s="1" t="s">
        <v>278</v>
      </c>
      <c r="B115" s="72" t="s">
        <v>252</v>
      </c>
      <c r="C115" s="103">
        <v>0</v>
      </c>
      <c r="D115" s="20">
        <v>0</v>
      </c>
      <c r="E115" s="104">
        <v>0</v>
      </c>
      <c r="F115" s="103">
        <v>0</v>
      </c>
      <c r="G115" s="20">
        <v>0</v>
      </c>
      <c r="H115" s="104">
        <v>0</v>
      </c>
      <c r="I115" s="103">
        <v>61002395</v>
      </c>
      <c r="J115" s="65">
        <v>0</v>
      </c>
      <c r="K115" s="106">
        <f>I115+J115</f>
        <v>61002395</v>
      </c>
    </row>
    <row r="116" spans="1:11" ht="100.5" customHeight="1">
      <c r="A116" s="1" t="s">
        <v>276</v>
      </c>
      <c r="B116" s="72" t="s">
        <v>254</v>
      </c>
      <c r="C116" s="103">
        <v>0</v>
      </c>
      <c r="D116" s="20">
        <v>0</v>
      </c>
      <c r="E116" s="104">
        <v>0</v>
      </c>
      <c r="F116" s="103">
        <v>0</v>
      </c>
      <c r="G116" s="20">
        <v>0</v>
      </c>
      <c r="H116" s="104">
        <v>0</v>
      </c>
      <c r="I116" s="103">
        <v>616187</v>
      </c>
      <c r="J116" s="65"/>
      <c r="K116" s="106">
        <f>I116+J116</f>
        <v>616187</v>
      </c>
    </row>
    <row r="117" spans="1:11" s="14" customFormat="1" ht="58.5" customHeight="1">
      <c r="A117" s="2" t="s">
        <v>277</v>
      </c>
      <c r="B117" s="94" t="s">
        <v>247</v>
      </c>
      <c r="C117" s="103">
        <v>1117058.69</v>
      </c>
      <c r="D117" s="20">
        <v>0</v>
      </c>
      <c r="E117" s="104">
        <f>C117+D117</f>
        <v>1117058.69</v>
      </c>
      <c r="F117" s="103">
        <v>0</v>
      </c>
      <c r="G117" s="20">
        <v>0</v>
      </c>
      <c r="H117" s="104">
        <v>0</v>
      </c>
      <c r="I117" s="103">
        <v>0</v>
      </c>
      <c r="J117" s="66">
        <v>0</v>
      </c>
      <c r="K117" s="104">
        <v>0</v>
      </c>
    </row>
    <row r="118" spans="1:11" ht="63.75" customHeight="1">
      <c r="A118" s="1" t="s">
        <v>255</v>
      </c>
      <c r="B118" s="74" t="s">
        <v>246</v>
      </c>
      <c r="C118" s="105">
        <v>1117058.69</v>
      </c>
      <c r="D118" s="21">
        <v>0</v>
      </c>
      <c r="E118" s="106">
        <f>C118+D118</f>
        <v>1117058.69</v>
      </c>
      <c r="F118" s="103">
        <v>0</v>
      </c>
      <c r="G118" s="20">
        <v>0</v>
      </c>
      <c r="H118" s="104">
        <v>0</v>
      </c>
      <c r="I118" s="103">
        <v>0</v>
      </c>
      <c r="J118" s="65">
        <v>0</v>
      </c>
      <c r="K118" s="104">
        <v>0</v>
      </c>
    </row>
    <row r="119" spans="1:11" s="14" customFormat="1" ht="40.5" customHeight="1">
      <c r="A119" s="2" t="s">
        <v>313</v>
      </c>
      <c r="B119" s="94" t="s">
        <v>316</v>
      </c>
      <c r="C119" s="103">
        <f>C120</f>
        <v>5500000</v>
      </c>
      <c r="D119" s="20">
        <f>D120</f>
        <v>0</v>
      </c>
      <c r="E119" s="104">
        <f>E120</f>
        <v>5500000</v>
      </c>
      <c r="F119" s="103">
        <v>0</v>
      </c>
      <c r="G119" s="20">
        <v>0</v>
      </c>
      <c r="H119" s="104">
        <v>0</v>
      </c>
      <c r="I119" s="103">
        <v>0</v>
      </c>
      <c r="J119" s="66">
        <v>0</v>
      </c>
      <c r="K119" s="104">
        <v>0</v>
      </c>
    </row>
    <row r="120" spans="1:11" ht="45" customHeight="1">
      <c r="A120" s="1" t="s">
        <v>314</v>
      </c>
      <c r="B120" s="74" t="s">
        <v>315</v>
      </c>
      <c r="C120" s="105">
        <v>5500000</v>
      </c>
      <c r="D120" s="21">
        <v>0</v>
      </c>
      <c r="E120" s="106">
        <f>D120+C120</f>
        <v>5500000</v>
      </c>
      <c r="F120" s="103">
        <v>0</v>
      </c>
      <c r="G120" s="20">
        <v>0</v>
      </c>
      <c r="H120" s="104">
        <v>0</v>
      </c>
      <c r="I120" s="103">
        <v>0</v>
      </c>
      <c r="J120" s="65">
        <v>0</v>
      </c>
      <c r="K120" s="104">
        <v>0</v>
      </c>
    </row>
    <row r="121" spans="1:11" s="14" customFormat="1" ht="60" customHeight="1">
      <c r="A121" s="2" t="s">
        <v>302</v>
      </c>
      <c r="B121" s="94" t="s">
        <v>284</v>
      </c>
      <c r="C121" s="103">
        <v>0</v>
      </c>
      <c r="D121" s="20">
        <v>0</v>
      </c>
      <c r="E121" s="104">
        <v>0</v>
      </c>
      <c r="F121" s="103">
        <f>F122</f>
        <v>2254547.33</v>
      </c>
      <c r="G121" s="20">
        <f>G122</f>
        <v>0</v>
      </c>
      <c r="H121" s="104">
        <f>H122</f>
        <v>2254547.33</v>
      </c>
      <c r="I121" s="103">
        <v>0</v>
      </c>
      <c r="J121" s="66">
        <v>0</v>
      </c>
      <c r="K121" s="104">
        <v>0</v>
      </c>
    </row>
    <row r="122" spans="1:11" ht="60.75" customHeight="1">
      <c r="A122" s="1" t="s">
        <v>286</v>
      </c>
      <c r="B122" s="74" t="s">
        <v>283</v>
      </c>
      <c r="C122" s="103">
        <v>0</v>
      </c>
      <c r="D122" s="21">
        <v>0</v>
      </c>
      <c r="E122" s="106">
        <v>0</v>
      </c>
      <c r="F122" s="105">
        <v>2254547.33</v>
      </c>
      <c r="G122" s="21">
        <v>0</v>
      </c>
      <c r="H122" s="106">
        <f>F122+G122</f>
        <v>2254547.33</v>
      </c>
      <c r="I122" s="103"/>
      <c r="J122" s="65">
        <v>0</v>
      </c>
      <c r="K122" s="104">
        <v>0</v>
      </c>
    </row>
    <row r="123" spans="1:11" s="14" customFormat="1" ht="42.75" customHeight="1">
      <c r="A123" s="2" t="s">
        <v>303</v>
      </c>
      <c r="B123" s="94" t="s">
        <v>301</v>
      </c>
      <c r="C123" s="103">
        <f>C124</f>
        <v>5241784.96</v>
      </c>
      <c r="D123" s="20">
        <f>D124</f>
        <v>2625506.28</v>
      </c>
      <c r="E123" s="104">
        <f>C123+D123</f>
        <v>7867291.24</v>
      </c>
      <c r="F123" s="103">
        <v>0</v>
      </c>
      <c r="G123" s="20">
        <v>0</v>
      </c>
      <c r="H123" s="104">
        <v>0</v>
      </c>
      <c r="I123" s="103">
        <v>0</v>
      </c>
      <c r="J123" s="66">
        <v>0</v>
      </c>
      <c r="K123" s="104">
        <v>0</v>
      </c>
    </row>
    <row r="124" spans="1:11" ht="60.75" customHeight="1">
      <c r="A124" s="1" t="s">
        <v>299</v>
      </c>
      <c r="B124" s="74" t="s">
        <v>300</v>
      </c>
      <c r="C124" s="103">
        <v>5241784.96</v>
      </c>
      <c r="D124" s="21">
        <v>2625506.28</v>
      </c>
      <c r="E124" s="106">
        <f>C124+D124</f>
        <v>7867291.24</v>
      </c>
      <c r="F124" s="105"/>
      <c r="G124" s="21">
        <v>0</v>
      </c>
      <c r="H124" s="106">
        <v>0</v>
      </c>
      <c r="I124" s="103">
        <v>0</v>
      </c>
      <c r="J124" s="65">
        <v>0</v>
      </c>
      <c r="K124" s="104">
        <v>0</v>
      </c>
    </row>
    <row r="125" spans="1:11" s="14" customFormat="1" ht="27" customHeight="1">
      <c r="A125" s="2" t="s">
        <v>285</v>
      </c>
      <c r="B125" s="94" t="s">
        <v>287</v>
      </c>
      <c r="C125" s="103">
        <f>C126</f>
        <v>4507574.45</v>
      </c>
      <c r="D125" s="20">
        <f>D126</f>
        <v>0</v>
      </c>
      <c r="E125" s="104">
        <f>E126</f>
        <v>4507574.45</v>
      </c>
      <c r="F125" s="103">
        <v>0</v>
      </c>
      <c r="G125" s="20">
        <v>0</v>
      </c>
      <c r="H125" s="104">
        <v>0</v>
      </c>
      <c r="I125" s="103">
        <v>0</v>
      </c>
      <c r="J125" s="66">
        <v>0</v>
      </c>
      <c r="K125" s="104">
        <v>0</v>
      </c>
    </row>
    <row r="126" spans="1:11" ht="42.75" customHeight="1">
      <c r="A126" s="1" t="s">
        <v>149</v>
      </c>
      <c r="B126" s="74" t="s">
        <v>108</v>
      </c>
      <c r="C126" s="105">
        <v>4507574.45</v>
      </c>
      <c r="D126" s="21">
        <v>0</v>
      </c>
      <c r="E126" s="106">
        <f>C126+D126</f>
        <v>4507574.45</v>
      </c>
      <c r="F126" s="103">
        <v>0</v>
      </c>
      <c r="G126" s="20">
        <v>0</v>
      </c>
      <c r="H126" s="104">
        <v>0</v>
      </c>
      <c r="I126" s="103">
        <v>0</v>
      </c>
      <c r="J126" s="65">
        <v>0</v>
      </c>
      <c r="K126" s="104">
        <v>0</v>
      </c>
    </row>
    <row r="127" spans="1:11" s="14" customFormat="1" ht="60" customHeight="1">
      <c r="A127" s="2" t="s">
        <v>294</v>
      </c>
      <c r="B127" s="94" t="s">
        <v>293</v>
      </c>
      <c r="C127" s="103">
        <f>C128</f>
        <v>19545054.83</v>
      </c>
      <c r="D127" s="20">
        <f>D128</f>
        <v>0</v>
      </c>
      <c r="E127" s="104">
        <f>E128</f>
        <v>19545054.83</v>
      </c>
      <c r="F127" s="103">
        <v>0</v>
      </c>
      <c r="G127" s="20">
        <v>0</v>
      </c>
      <c r="H127" s="104">
        <v>0</v>
      </c>
      <c r="I127" s="103">
        <v>0</v>
      </c>
      <c r="J127" s="66">
        <v>0</v>
      </c>
      <c r="K127" s="104">
        <v>0</v>
      </c>
    </row>
    <row r="128" spans="1:11" ht="72.75" customHeight="1">
      <c r="A128" s="1" t="s">
        <v>292</v>
      </c>
      <c r="B128" s="74" t="s">
        <v>291</v>
      </c>
      <c r="C128" s="105">
        <v>19545054.83</v>
      </c>
      <c r="D128" s="21">
        <v>0</v>
      </c>
      <c r="E128" s="106">
        <v>19545054.83</v>
      </c>
      <c r="F128" s="103">
        <v>0</v>
      </c>
      <c r="G128" s="20">
        <v>0</v>
      </c>
      <c r="H128" s="104">
        <v>0</v>
      </c>
      <c r="I128" s="103">
        <v>0</v>
      </c>
      <c r="J128" s="65">
        <v>0</v>
      </c>
      <c r="K128" s="104">
        <v>0</v>
      </c>
    </row>
    <row r="129" spans="1:11" s="14" customFormat="1" ht="22.5" customHeight="1">
      <c r="A129" s="2" t="s">
        <v>282</v>
      </c>
      <c r="B129" s="94" t="s">
        <v>235</v>
      </c>
      <c r="C129" s="103">
        <f>C130</f>
        <v>13154374.4</v>
      </c>
      <c r="D129" s="20">
        <f>D130</f>
        <v>0</v>
      </c>
      <c r="E129" s="104">
        <f>C129+D129</f>
        <v>13154374.4</v>
      </c>
      <c r="F129" s="103">
        <f>F130</f>
        <v>330330</v>
      </c>
      <c r="G129" s="20">
        <f>G130</f>
        <v>0</v>
      </c>
      <c r="H129" s="104">
        <f>H130</f>
        <v>330330</v>
      </c>
      <c r="I129" s="103">
        <v>330330</v>
      </c>
      <c r="J129" s="66">
        <f>J130</f>
        <v>0</v>
      </c>
      <c r="K129" s="104">
        <v>330330</v>
      </c>
    </row>
    <row r="130" spans="1:11" ht="33" customHeight="1">
      <c r="A130" s="1" t="s">
        <v>139</v>
      </c>
      <c r="B130" s="74" t="s">
        <v>73</v>
      </c>
      <c r="C130" s="105">
        <v>13154374.4</v>
      </c>
      <c r="D130" s="21">
        <v>0</v>
      </c>
      <c r="E130" s="106">
        <f>C130+D130</f>
        <v>13154374.4</v>
      </c>
      <c r="F130" s="105">
        <v>330330</v>
      </c>
      <c r="G130" s="21">
        <v>0</v>
      </c>
      <c r="H130" s="106">
        <f>F130+G130</f>
        <v>330330</v>
      </c>
      <c r="I130" s="105">
        <v>330330</v>
      </c>
      <c r="J130" s="65">
        <v>0</v>
      </c>
      <c r="K130" s="106">
        <f>I130+J130</f>
        <v>330330</v>
      </c>
    </row>
    <row r="131" spans="1:11" ht="39" customHeight="1">
      <c r="A131" s="2" t="s">
        <v>140</v>
      </c>
      <c r="B131" s="95" t="s">
        <v>121</v>
      </c>
      <c r="C131" s="103">
        <f aca="true" t="shared" si="17" ref="C131:K131">C132+C134+C136+C138</f>
        <v>58679239.44</v>
      </c>
      <c r="D131" s="20">
        <f t="shared" si="17"/>
        <v>0</v>
      </c>
      <c r="E131" s="104">
        <f t="shared" si="17"/>
        <v>58679239.44</v>
      </c>
      <c r="F131" s="103">
        <f t="shared" si="17"/>
        <v>60353975.47</v>
      </c>
      <c r="G131" s="20">
        <f t="shared" si="17"/>
        <v>0</v>
      </c>
      <c r="H131" s="104">
        <f t="shared" si="17"/>
        <v>60353975.47</v>
      </c>
      <c r="I131" s="103">
        <f t="shared" si="17"/>
        <v>60393211.47</v>
      </c>
      <c r="J131" s="20">
        <f t="shared" si="17"/>
        <v>0</v>
      </c>
      <c r="K131" s="104">
        <f t="shared" si="17"/>
        <v>60393211.47</v>
      </c>
    </row>
    <row r="132" spans="1:11" s="14" customFormat="1" ht="41.25" customHeight="1">
      <c r="A132" s="2" t="s">
        <v>275</v>
      </c>
      <c r="B132" s="133" t="s">
        <v>236</v>
      </c>
      <c r="C132" s="103">
        <v>1779492.19</v>
      </c>
      <c r="D132" s="20">
        <v>0</v>
      </c>
      <c r="E132" s="104">
        <f>C132+D132</f>
        <v>1779492.19</v>
      </c>
      <c r="F132" s="103">
        <f>F133</f>
        <v>1663596.47</v>
      </c>
      <c r="G132" s="20">
        <f>G133</f>
        <v>0</v>
      </c>
      <c r="H132" s="104">
        <f>H133</f>
        <v>1663596.47</v>
      </c>
      <c r="I132" s="103">
        <f>I133</f>
        <v>1663596.47</v>
      </c>
      <c r="J132" s="66">
        <f>J133</f>
        <v>0</v>
      </c>
      <c r="K132" s="104">
        <f>I132+J132</f>
        <v>1663596.47</v>
      </c>
    </row>
    <row r="133" spans="1:11" ht="41.25" customHeight="1">
      <c r="A133" s="1" t="s">
        <v>141</v>
      </c>
      <c r="B133" s="74" t="s">
        <v>48</v>
      </c>
      <c r="C133" s="105">
        <v>1779492.19</v>
      </c>
      <c r="D133" s="21">
        <v>0</v>
      </c>
      <c r="E133" s="106">
        <f>C133+D133</f>
        <v>1779492.19</v>
      </c>
      <c r="F133" s="105">
        <v>1663596.47</v>
      </c>
      <c r="G133" s="21"/>
      <c r="H133" s="106">
        <f>F133+G133</f>
        <v>1663596.47</v>
      </c>
      <c r="I133" s="105">
        <v>1663596.47</v>
      </c>
      <c r="J133" s="65"/>
      <c r="K133" s="106">
        <f>I133+J133</f>
        <v>1663596.47</v>
      </c>
    </row>
    <row r="134" spans="1:11" s="14" customFormat="1" ht="41.25" customHeight="1">
      <c r="A134" s="31" t="s">
        <v>274</v>
      </c>
      <c r="B134" s="134" t="s">
        <v>237</v>
      </c>
      <c r="C134" s="103">
        <v>1073457</v>
      </c>
      <c r="D134" s="20">
        <v>0</v>
      </c>
      <c r="E134" s="104">
        <f aca="true" t="shared" si="18" ref="E134:E139">C134+D134</f>
        <v>1073457</v>
      </c>
      <c r="F134" s="103">
        <v>2146914</v>
      </c>
      <c r="G134" s="20">
        <v>0</v>
      </c>
      <c r="H134" s="104">
        <v>2146914</v>
      </c>
      <c r="I134" s="103">
        <v>2146914</v>
      </c>
      <c r="J134" s="20">
        <f>J135</f>
        <v>0</v>
      </c>
      <c r="K134" s="104">
        <f>I134+J134</f>
        <v>2146914</v>
      </c>
    </row>
    <row r="135" spans="1:11" ht="58.5" customHeight="1">
      <c r="A135" s="38" t="s">
        <v>142</v>
      </c>
      <c r="B135" s="96" t="s">
        <v>122</v>
      </c>
      <c r="C135" s="105">
        <v>1073457</v>
      </c>
      <c r="D135" s="21">
        <v>0</v>
      </c>
      <c r="E135" s="106">
        <f t="shared" si="18"/>
        <v>1073457</v>
      </c>
      <c r="F135" s="105">
        <v>2146914</v>
      </c>
      <c r="G135" s="21">
        <v>0</v>
      </c>
      <c r="H135" s="106">
        <f>F135+G135</f>
        <v>2146914</v>
      </c>
      <c r="I135" s="105">
        <v>2146914</v>
      </c>
      <c r="J135" s="65">
        <v>0</v>
      </c>
      <c r="K135" s="106">
        <f>I135+J135</f>
        <v>2146914</v>
      </c>
    </row>
    <row r="136" spans="1:11" s="14" customFormat="1" ht="58.5" customHeight="1">
      <c r="A136" s="31" t="s">
        <v>273</v>
      </c>
      <c r="B136" s="135" t="s">
        <v>238</v>
      </c>
      <c r="C136" s="103">
        <v>8846</v>
      </c>
      <c r="D136" s="20">
        <v>0</v>
      </c>
      <c r="E136" s="104">
        <f t="shared" si="18"/>
        <v>8846</v>
      </c>
      <c r="F136" s="103">
        <v>9461</v>
      </c>
      <c r="G136" s="20">
        <v>0</v>
      </c>
      <c r="H136" s="104">
        <f>F136+G136</f>
        <v>9461</v>
      </c>
      <c r="I136" s="103">
        <v>48697</v>
      </c>
      <c r="J136" s="66">
        <v>0</v>
      </c>
      <c r="K136" s="104">
        <v>48697</v>
      </c>
    </row>
    <row r="137" spans="1:11" ht="75">
      <c r="A137" s="38" t="s">
        <v>143</v>
      </c>
      <c r="B137" s="97" t="s">
        <v>123</v>
      </c>
      <c r="C137" s="105">
        <v>8846</v>
      </c>
      <c r="D137" s="21">
        <v>0</v>
      </c>
      <c r="E137" s="106">
        <f t="shared" si="18"/>
        <v>8846</v>
      </c>
      <c r="F137" s="105">
        <v>9461</v>
      </c>
      <c r="G137" s="21">
        <v>0</v>
      </c>
      <c r="H137" s="106">
        <f>F137+G137</f>
        <v>9461</v>
      </c>
      <c r="I137" s="105">
        <v>48697</v>
      </c>
      <c r="J137" s="65">
        <v>0</v>
      </c>
      <c r="K137" s="106">
        <v>48697</v>
      </c>
    </row>
    <row r="138" spans="1:11" s="14" customFormat="1" ht="30.75" customHeight="1">
      <c r="A138" s="2" t="s">
        <v>272</v>
      </c>
      <c r="B138" s="136" t="s">
        <v>239</v>
      </c>
      <c r="C138" s="103">
        <v>55817444.25</v>
      </c>
      <c r="D138" s="20">
        <v>0</v>
      </c>
      <c r="E138" s="104">
        <f t="shared" si="18"/>
        <v>55817444.25</v>
      </c>
      <c r="F138" s="103">
        <v>56534004</v>
      </c>
      <c r="G138" s="20">
        <v>0</v>
      </c>
      <c r="H138" s="104">
        <v>56534004</v>
      </c>
      <c r="I138" s="103">
        <v>56534004</v>
      </c>
      <c r="J138" s="66">
        <v>0</v>
      </c>
      <c r="K138" s="104">
        <v>56534004</v>
      </c>
    </row>
    <row r="139" spans="1:11" ht="29.25" customHeight="1">
      <c r="A139" s="1" t="s">
        <v>144</v>
      </c>
      <c r="B139" s="98" t="s">
        <v>55</v>
      </c>
      <c r="C139" s="105">
        <v>55817444.25</v>
      </c>
      <c r="D139" s="21">
        <v>0</v>
      </c>
      <c r="E139" s="106">
        <f t="shared" si="18"/>
        <v>55817444.25</v>
      </c>
      <c r="F139" s="105">
        <v>56534004</v>
      </c>
      <c r="G139" s="21">
        <v>0</v>
      </c>
      <c r="H139" s="106">
        <v>56534004</v>
      </c>
      <c r="I139" s="105">
        <v>56534004</v>
      </c>
      <c r="J139" s="65">
        <v>0</v>
      </c>
      <c r="K139" s="106">
        <v>56534004</v>
      </c>
    </row>
    <row r="140" spans="1:11" s="14" customFormat="1" ht="23.25" customHeight="1">
      <c r="A140" s="2" t="s">
        <v>145</v>
      </c>
      <c r="B140" s="99" t="s">
        <v>49</v>
      </c>
      <c r="C140" s="103">
        <f aca="true" t="shared" si="19" ref="C140:K140">C141+C142</f>
        <v>25121430.75</v>
      </c>
      <c r="D140" s="20">
        <f t="shared" si="19"/>
        <v>1194160</v>
      </c>
      <c r="E140" s="104">
        <f t="shared" si="19"/>
        <v>26315590.75</v>
      </c>
      <c r="F140" s="103">
        <f t="shared" si="19"/>
        <v>23896981</v>
      </c>
      <c r="G140" s="20">
        <f t="shared" si="19"/>
        <v>3827880</v>
      </c>
      <c r="H140" s="104">
        <f t="shared" si="19"/>
        <v>27724861</v>
      </c>
      <c r="I140" s="103">
        <f t="shared" si="19"/>
        <v>23894981</v>
      </c>
      <c r="J140" s="20">
        <f t="shared" si="19"/>
        <v>3827880</v>
      </c>
      <c r="K140" s="104">
        <f t="shared" si="19"/>
        <v>27722861</v>
      </c>
    </row>
    <row r="141" spans="1:11" ht="72.75" customHeight="1">
      <c r="A141" s="1" t="s">
        <v>146</v>
      </c>
      <c r="B141" s="74" t="s">
        <v>50</v>
      </c>
      <c r="C141" s="111">
        <v>24906580.75</v>
      </c>
      <c r="D141" s="37">
        <v>-81800</v>
      </c>
      <c r="E141" s="106">
        <f>C141+D141</f>
        <v>24824780.75</v>
      </c>
      <c r="F141" s="111">
        <v>23896981</v>
      </c>
      <c r="G141" s="24">
        <v>0</v>
      </c>
      <c r="H141" s="112">
        <f>F141+G141</f>
        <v>23896981</v>
      </c>
      <c r="I141" s="111">
        <v>23894981</v>
      </c>
      <c r="J141" s="65">
        <v>0</v>
      </c>
      <c r="K141" s="112">
        <f>I141+J141</f>
        <v>23894981</v>
      </c>
    </row>
    <row r="142" spans="1:11" s="14" customFormat="1" ht="33" customHeight="1">
      <c r="A142" s="2" t="s">
        <v>306</v>
      </c>
      <c r="B142" s="94" t="s">
        <v>307</v>
      </c>
      <c r="C142" s="115">
        <f aca="true" t="shared" si="20" ref="C142:K142">C143+C144</f>
        <v>214850</v>
      </c>
      <c r="D142" s="41">
        <f t="shared" si="20"/>
        <v>1275960</v>
      </c>
      <c r="E142" s="116">
        <f t="shared" si="20"/>
        <v>1490810</v>
      </c>
      <c r="F142" s="115">
        <f t="shared" si="20"/>
        <v>0</v>
      </c>
      <c r="G142" s="41">
        <f t="shared" si="20"/>
        <v>3827880</v>
      </c>
      <c r="H142" s="116">
        <f t="shared" si="20"/>
        <v>3827880</v>
      </c>
      <c r="I142" s="115">
        <f t="shared" si="20"/>
        <v>0</v>
      </c>
      <c r="J142" s="41">
        <f t="shared" si="20"/>
        <v>3827880</v>
      </c>
      <c r="K142" s="116">
        <f t="shared" si="20"/>
        <v>3827880</v>
      </c>
    </row>
    <row r="143" spans="1:11" s="14" customFormat="1" ht="76.5" customHeight="1">
      <c r="A143" s="1" t="s">
        <v>317</v>
      </c>
      <c r="B143" s="74" t="s">
        <v>318</v>
      </c>
      <c r="C143" s="111">
        <v>0</v>
      </c>
      <c r="D143" s="24">
        <v>1275960</v>
      </c>
      <c r="E143" s="106">
        <v>1275960</v>
      </c>
      <c r="F143" s="111">
        <v>0</v>
      </c>
      <c r="G143" s="24">
        <v>3827880</v>
      </c>
      <c r="H143" s="112">
        <v>3827880</v>
      </c>
      <c r="I143" s="111">
        <v>0</v>
      </c>
      <c r="J143" s="65">
        <v>3827880</v>
      </c>
      <c r="K143" s="112">
        <v>3827880</v>
      </c>
    </row>
    <row r="144" spans="1:11" ht="47.25" customHeight="1">
      <c r="A144" s="1" t="s">
        <v>304</v>
      </c>
      <c r="B144" s="74" t="s">
        <v>305</v>
      </c>
      <c r="C144" s="111">
        <v>214850</v>
      </c>
      <c r="D144" s="24">
        <v>0</v>
      </c>
      <c r="E144" s="106">
        <f>C144+D144</f>
        <v>214850</v>
      </c>
      <c r="F144" s="111"/>
      <c r="G144" s="24"/>
      <c r="H144" s="112"/>
      <c r="I144" s="111"/>
      <c r="J144" s="65"/>
      <c r="K144" s="112"/>
    </row>
    <row r="145" spans="1:11" s="14" customFormat="1" ht="131.25">
      <c r="A145" s="2" t="s">
        <v>135</v>
      </c>
      <c r="B145" s="94" t="s">
        <v>136</v>
      </c>
      <c r="C145" s="115">
        <v>0</v>
      </c>
      <c r="D145" s="41">
        <v>0</v>
      </c>
      <c r="E145" s="106">
        <f>C145+D145</f>
        <v>0</v>
      </c>
      <c r="F145" s="115">
        <v>0</v>
      </c>
      <c r="G145" s="41">
        <v>0</v>
      </c>
      <c r="H145" s="116">
        <v>0</v>
      </c>
      <c r="I145" s="115">
        <v>0</v>
      </c>
      <c r="J145" s="66">
        <v>0</v>
      </c>
      <c r="K145" s="116">
        <v>0</v>
      </c>
    </row>
    <row r="146" spans="1:11" ht="79.5" customHeight="1">
      <c r="A146" s="1" t="s">
        <v>147</v>
      </c>
      <c r="B146" s="76" t="s">
        <v>134</v>
      </c>
      <c r="C146" s="111">
        <v>0</v>
      </c>
      <c r="D146" s="24">
        <v>0</v>
      </c>
      <c r="E146" s="106">
        <f>C146+D146</f>
        <v>0</v>
      </c>
      <c r="F146" s="111">
        <v>0</v>
      </c>
      <c r="G146" s="24">
        <v>0</v>
      </c>
      <c r="H146" s="112">
        <v>0</v>
      </c>
      <c r="I146" s="111">
        <v>0</v>
      </c>
      <c r="J146" s="65">
        <v>0</v>
      </c>
      <c r="K146" s="112">
        <v>0</v>
      </c>
    </row>
    <row r="147" spans="1:11" s="14" customFormat="1" ht="79.5" customHeight="1">
      <c r="A147" s="2" t="s">
        <v>288</v>
      </c>
      <c r="B147" s="100" t="s">
        <v>251</v>
      </c>
      <c r="C147" s="115">
        <f>C148</f>
        <v>51.67</v>
      </c>
      <c r="D147" s="41">
        <f>D148</f>
        <v>0</v>
      </c>
      <c r="E147" s="116">
        <f>E148</f>
        <v>51.67</v>
      </c>
      <c r="F147" s="115">
        <v>0</v>
      </c>
      <c r="G147" s="41">
        <v>0</v>
      </c>
      <c r="H147" s="116">
        <v>0</v>
      </c>
      <c r="I147" s="115">
        <v>0</v>
      </c>
      <c r="J147" s="66">
        <v>0</v>
      </c>
      <c r="K147" s="116">
        <v>0</v>
      </c>
    </row>
    <row r="148" spans="1:11" ht="54" customHeight="1">
      <c r="A148" s="1" t="s">
        <v>250</v>
      </c>
      <c r="B148" s="101" t="s">
        <v>249</v>
      </c>
      <c r="C148" s="111">
        <v>51.67</v>
      </c>
      <c r="D148" s="63">
        <v>0</v>
      </c>
      <c r="E148" s="117">
        <f>C148+D148</f>
        <v>51.67</v>
      </c>
      <c r="F148" s="111">
        <v>0</v>
      </c>
      <c r="G148" s="24">
        <v>0</v>
      </c>
      <c r="H148" s="112">
        <v>0</v>
      </c>
      <c r="I148" s="111">
        <v>0</v>
      </c>
      <c r="J148" s="65">
        <v>0</v>
      </c>
      <c r="K148" s="112">
        <v>0</v>
      </c>
    </row>
    <row r="149" spans="1:11" ht="19.5" thickBot="1">
      <c r="A149" s="61" t="s">
        <v>128</v>
      </c>
      <c r="B149" s="102"/>
      <c r="C149" s="118">
        <f aca="true" t="shared" si="21" ref="C149:K149">C106+C8</f>
        <v>289186508.8</v>
      </c>
      <c r="D149" s="119">
        <f t="shared" si="21"/>
        <v>3819666.28</v>
      </c>
      <c r="E149" s="120">
        <f t="shared" si="21"/>
        <v>293006175.08</v>
      </c>
      <c r="F149" s="118">
        <f t="shared" si="21"/>
        <v>199964631.07</v>
      </c>
      <c r="G149" s="119">
        <f t="shared" si="21"/>
        <v>3827880</v>
      </c>
      <c r="H149" s="120">
        <f t="shared" si="21"/>
        <v>203792511.07</v>
      </c>
      <c r="I149" s="118">
        <f t="shared" si="21"/>
        <v>262415674.21999997</v>
      </c>
      <c r="J149" s="119">
        <f>J106+J8</f>
        <v>3827880</v>
      </c>
      <c r="K149" s="120">
        <f t="shared" si="21"/>
        <v>266243554.21999997</v>
      </c>
    </row>
    <row r="150" spans="6:9" ht="18.75">
      <c r="F150" s="25"/>
      <c r="G150" s="25"/>
      <c r="H150" s="25"/>
      <c r="I150" s="25"/>
    </row>
  </sheetData>
  <sheetProtection/>
  <mergeCells count="27">
    <mergeCell ref="F8:F9"/>
    <mergeCell ref="B6:B7"/>
    <mergeCell ref="C42:C43"/>
    <mergeCell ref="A60:A61"/>
    <mergeCell ref="B60:B61"/>
    <mergeCell ref="A42:A43"/>
    <mergeCell ref="B42:B43"/>
    <mergeCell ref="J2:K4"/>
    <mergeCell ref="I6:K6"/>
    <mergeCell ref="F6:H6"/>
    <mergeCell ref="C6:E6"/>
    <mergeCell ref="A5:I5"/>
    <mergeCell ref="J8:J9"/>
    <mergeCell ref="I8:I9"/>
    <mergeCell ref="A8:A9"/>
    <mergeCell ref="C8:C9"/>
    <mergeCell ref="B8:B9"/>
    <mergeCell ref="I42:I43"/>
    <mergeCell ref="A6:A7"/>
    <mergeCell ref="K8:K9"/>
    <mergeCell ref="K42:K43"/>
    <mergeCell ref="D8:D9"/>
    <mergeCell ref="E8:E9"/>
    <mergeCell ref="G8:G9"/>
    <mergeCell ref="H8:H9"/>
    <mergeCell ref="F42:F43"/>
    <mergeCell ref="H42:H43"/>
  </mergeCells>
  <printOptions/>
  <pageMargins left="0.8661417322834646" right="0.15748031496062992" top="0.35433070866141736" bottom="0.1968503937007874" header="0.15748031496062992" footer="0.15748031496062992"/>
  <pageSetup fitToHeight="6" fitToWidth="1" horizontalDpi="600" verticalDpi="600" orientation="landscape" paperSize="9" scale="44" r:id="rId1"/>
  <headerFooter alignWithMargins="0">
    <oddHeader>&amp;C&amp;Я&amp;RПРОЕКТ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27" t="s">
        <v>106</v>
      </c>
    </row>
    <row r="3" ht="12.75">
      <c r="B3" s="11" t="s">
        <v>107</v>
      </c>
    </row>
    <row r="4" ht="12.75">
      <c r="B4" s="11" t="s">
        <v>320</v>
      </c>
    </row>
    <row r="5" spans="1:2" ht="63.75" customHeight="1">
      <c r="A5" s="171" t="s">
        <v>153</v>
      </c>
      <c r="B5" s="171"/>
    </row>
    <row r="6" spans="1:2" ht="24" customHeight="1">
      <c r="A6" s="172" t="s">
        <v>0</v>
      </c>
      <c r="B6" s="174" t="s">
        <v>1</v>
      </c>
    </row>
    <row r="7" spans="1:2" ht="21.75" customHeight="1">
      <c r="A7" s="173"/>
      <c r="B7" s="175"/>
    </row>
    <row r="8" spans="1:2" ht="36.75" customHeight="1">
      <c r="A8" s="130" t="s">
        <v>295</v>
      </c>
      <c r="B8" s="130" t="s">
        <v>298</v>
      </c>
    </row>
    <row r="9" spans="1:2" ht="32.25" customHeight="1">
      <c r="A9" s="131" t="s">
        <v>296</v>
      </c>
      <c r="B9" s="132" t="s">
        <v>297</v>
      </c>
    </row>
    <row r="10" spans="1:2" ht="57" customHeight="1">
      <c r="A10" s="27" t="s">
        <v>69</v>
      </c>
      <c r="B10" s="32" t="s">
        <v>129</v>
      </c>
    </row>
    <row r="11" spans="1:2" ht="33" customHeight="1">
      <c r="A11" s="5" t="s">
        <v>32</v>
      </c>
      <c r="B11" s="12" t="s">
        <v>52</v>
      </c>
    </row>
    <row r="12" spans="1:2" ht="20.25" customHeight="1">
      <c r="A12" s="5" t="s">
        <v>34</v>
      </c>
      <c r="B12" s="12" t="s">
        <v>35</v>
      </c>
    </row>
    <row r="13" spans="1:2" ht="23.25" customHeight="1">
      <c r="A13" s="5" t="s">
        <v>115</v>
      </c>
      <c r="B13" s="12" t="s">
        <v>116</v>
      </c>
    </row>
    <row r="14" spans="1:2" ht="38.25" customHeight="1">
      <c r="A14" s="28" t="s">
        <v>71</v>
      </c>
      <c r="B14" s="30" t="s">
        <v>70</v>
      </c>
    </row>
    <row r="15" spans="1:2" ht="32.25" customHeight="1">
      <c r="A15" s="6" t="s">
        <v>190</v>
      </c>
      <c r="B15" s="46" t="s">
        <v>193</v>
      </c>
    </row>
    <row r="16" spans="1:2" ht="33.75" customHeight="1">
      <c r="A16" s="6" t="s">
        <v>56</v>
      </c>
      <c r="B16" s="46" t="s">
        <v>194</v>
      </c>
    </row>
    <row r="17" spans="1:2" ht="30.75" customHeight="1">
      <c r="A17" s="6" t="s">
        <v>191</v>
      </c>
      <c r="B17" s="45" t="s">
        <v>192</v>
      </c>
    </row>
    <row r="18" spans="1:2" ht="34.5" customHeight="1">
      <c r="A18" s="6" t="s">
        <v>178</v>
      </c>
      <c r="B18" s="45" t="s">
        <v>179</v>
      </c>
    </row>
    <row r="19" spans="1:2" ht="34.5" customHeight="1">
      <c r="A19" s="6" t="s">
        <v>181</v>
      </c>
      <c r="B19" s="45" t="s">
        <v>180</v>
      </c>
    </row>
    <row r="20" spans="1:2" ht="32.25" customHeight="1">
      <c r="A20" s="6" t="s">
        <v>182</v>
      </c>
      <c r="B20" s="45" t="s">
        <v>196</v>
      </c>
    </row>
    <row r="21" spans="1:2" ht="32.25" customHeight="1">
      <c r="A21" s="6" t="s">
        <v>183</v>
      </c>
      <c r="B21" s="45" t="s">
        <v>197</v>
      </c>
    </row>
    <row r="22" spans="1:2" ht="31.5" customHeight="1">
      <c r="A22" s="6" t="s">
        <v>195</v>
      </c>
      <c r="B22" s="45" t="s">
        <v>198</v>
      </c>
    </row>
    <row r="23" spans="1:2" ht="38.25" customHeight="1">
      <c r="A23" s="29" t="s">
        <v>72</v>
      </c>
      <c r="B23" s="47" t="s">
        <v>130</v>
      </c>
    </row>
    <row r="24" spans="1:2" ht="33" customHeight="1">
      <c r="A24" s="6" t="s">
        <v>53</v>
      </c>
      <c r="B24" s="46" t="s">
        <v>54</v>
      </c>
    </row>
    <row r="25" spans="1:2" ht="21.75" customHeight="1">
      <c r="A25" s="6" t="s">
        <v>105</v>
      </c>
      <c r="B25" s="46" t="s">
        <v>76</v>
      </c>
    </row>
    <row r="26" spans="1:2" ht="33" customHeight="1">
      <c r="A26" s="6" t="s">
        <v>199</v>
      </c>
      <c r="B26" s="46" t="s">
        <v>47</v>
      </c>
    </row>
    <row r="27" spans="1:2" ht="33.75" customHeight="1">
      <c r="A27" s="6" t="s">
        <v>148</v>
      </c>
      <c r="B27" s="46" t="s">
        <v>110</v>
      </c>
    </row>
    <row r="28" spans="1:2" ht="22.5" customHeight="1">
      <c r="A28" s="6" t="s">
        <v>139</v>
      </c>
      <c r="B28" s="46" t="s">
        <v>73</v>
      </c>
    </row>
    <row r="29" spans="1:2" ht="24" customHeight="1">
      <c r="A29" s="9" t="s">
        <v>149</v>
      </c>
      <c r="B29" s="48" t="s">
        <v>108</v>
      </c>
    </row>
    <row r="30" spans="1:2" ht="47.25" customHeight="1">
      <c r="A30" s="6" t="s">
        <v>292</v>
      </c>
      <c r="B30" s="129" t="s">
        <v>291</v>
      </c>
    </row>
    <row r="31" spans="1:2" ht="36" customHeight="1">
      <c r="A31" s="42" t="s">
        <v>141</v>
      </c>
      <c r="B31" s="46" t="s">
        <v>48</v>
      </c>
    </row>
    <row r="32" spans="1:2" ht="22.5" customHeight="1">
      <c r="A32" s="42" t="s">
        <v>150</v>
      </c>
      <c r="B32" s="46" t="s">
        <v>55</v>
      </c>
    </row>
    <row r="33" spans="1:2" ht="45" customHeight="1">
      <c r="A33" s="10" t="s">
        <v>286</v>
      </c>
      <c r="B33" s="43" t="s">
        <v>283</v>
      </c>
    </row>
    <row r="34" spans="1:2" ht="48" customHeight="1">
      <c r="A34" s="10" t="s">
        <v>142</v>
      </c>
      <c r="B34" s="43" t="s">
        <v>122</v>
      </c>
    </row>
    <row r="35" spans="1:2" ht="49.5" customHeight="1">
      <c r="A35" s="44" t="s">
        <v>143</v>
      </c>
      <c r="B35" s="49" t="s">
        <v>109</v>
      </c>
    </row>
    <row r="36" spans="1:2" ht="49.5" customHeight="1">
      <c r="A36" s="42" t="s">
        <v>317</v>
      </c>
      <c r="B36" s="129" t="s">
        <v>318</v>
      </c>
    </row>
    <row r="37" spans="1:2" ht="66" customHeight="1">
      <c r="A37" s="42" t="s">
        <v>146</v>
      </c>
      <c r="B37" s="46" t="s">
        <v>50</v>
      </c>
    </row>
    <row r="38" spans="1:2" ht="81" customHeight="1">
      <c r="A38" s="6" t="s">
        <v>147</v>
      </c>
      <c r="B38" s="34" t="s">
        <v>134</v>
      </c>
    </row>
    <row r="39" spans="1:2" ht="40.5" customHeight="1">
      <c r="A39" s="15">
        <v>100</v>
      </c>
      <c r="B39" s="50" t="s">
        <v>112</v>
      </c>
    </row>
    <row r="40" spans="1:2" ht="93.75" customHeight="1">
      <c r="A40" s="6" t="s">
        <v>155</v>
      </c>
      <c r="B40" s="51" t="s">
        <v>154</v>
      </c>
    </row>
    <row r="41" spans="1:2" ht="108.75" customHeight="1">
      <c r="A41" s="6" t="s">
        <v>156</v>
      </c>
      <c r="B41" s="51" t="s">
        <v>157</v>
      </c>
    </row>
    <row r="42" spans="1:2" ht="96" customHeight="1">
      <c r="A42" s="6" t="s">
        <v>161</v>
      </c>
      <c r="B42" s="51" t="s">
        <v>160</v>
      </c>
    </row>
    <row r="43" spans="1:2" ht="93.75" customHeight="1">
      <c r="A43" s="6" t="s">
        <v>158</v>
      </c>
      <c r="B43" s="51" t="s">
        <v>159</v>
      </c>
    </row>
    <row r="44" spans="1:2" ht="35.25" customHeight="1">
      <c r="A44" s="30">
        <v>104</v>
      </c>
      <c r="B44" s="52" t="s">
        <v>113</v>
      </c>
    </row>
    <row r="45" spans="1:2" ht="68.25" customHeight="1">
      <c r="A45" s="10" t="s">
        <v>95</v>
      </c>
      <c r="B45" s="53" t="s">
        <v>88</v>
      </c>
    </row>
    <row r="46" spans="1:2" ht="49.5" customHeight="1">
      <c r="A46" s="10" t="s">
        <v>97</v>
      </c>
      <c r="B46" s="54" t="s">
        <v>90</v>
      </c>
    </row>
    <row r="47" spans="1:2" ht="78" customHeight="1">
      <c r="A47" s="30">
        <v>166</v>
      </c>
      <c r="B47" s="52" t="s">
        <v>131</v>
      </c>
    </row>
    <row r="48" spans="1:2" ht="65.25" customHeight="1">
      <c r="A48" s="6" t="s">
        <v>57</v>
      </c>
      <c r="B48" s="51" t="s">
        <v>58</v>
      </c>
    </row>
    <row r="49" spans="1:2" ht="41.25" customHeight="1">
      <c r="A49" s="9" t="s">
        <v>91</v>
      </c>
      <c r="B49" s="55" t="s">
        <v>92</v>
      </c>
    </row>
    <row r="50" spans="1:2" ht="46.5" customHeight="1">
      <c r="A50" s="6" t="s">
        <v>59</v>
      </c>
      <c r="B50" s="51" t="s">
        <v>40</v>
      </c>
    </row>
    <row r="51" spans="1:2" ht="45.75" customHeight="1">
      <c r="A51" s="6" t="s">
        <v>162</v>
      </c>
      <c r="B51" s="51" t="s">
        <v>103</v>
      </c>
    </row>
    <row r="52" spans="1:2" ht="46.5" customHeight="1">
      <c r="A52" s="6" t="s">
        <v>163</v>
      </c>
      <c r="B52" s="34" t="s">
        <v>103</v>
      </c>
    </row>
    <row r="53" spans="1:2" ht="47.25" customHeight="1">
      <c r="A53" s="6" t="s">
        <v>164</v>
      </c>
      <c r="B53" s="34" t="s">
        <v>103</v>
      </c>
    </row>
    <row r="54" spans="1:2" ht="36" customHeight="1">
      <c r="A54" s="6" t="s">
        <v>165</v>
      </c>
      <c r="B54" s="34" t="s">
        <v>103</v>
      </c>
    </row>
    <row r="55" spans="1:2" s="8" customFormat="1" ht="69" customHeight="1">
      <c r="A55" s="6" t="s">
        <v>166</v>
      </c>
      <c r="B55" s="34" t="s">
        <v>29</v>
      </c>
    </row>
    <row r="56" spans="1:2" ht="48.75" customHeight="1">
      <c r="A56" s="6" t="s">
        <v>167</v>
      </c>
      <c r="B56" s="34" t="s">
        <v>104</v>
      </c>
    </row>
    <row r="57" spans="1:2" ht="51.75" customHeight="1">
      <c r="A57" s="6" t="s">
        <v>168</v>
      </c>
      <c r="B57" s="34" t="s">
        <v>104</v>
      </c>
    </row>
    <row r="58" spans="1:2" ht="49.5" customHeight="1">
      <c r="A58" s="6" t="s">
        <v>169</v>
      </c>
      <c r="B58" s="34" t="s">
        <v>104</v>
      </c>
    </row>
    <row r="59" spans="1:2" ht="48.75" customHeight="1">
      <c r="A59" s="6" t="s">
        <v>170</v>
      </c>
      <c r="B59" s="34" t="s">
        <v>104</v>
      </c>
    </row>
    <row r="60" spans="1:2" ht="36.75" customHeight="1">
      <c r="A60" s="15">
        <v>182</v>
      </c>
      <c r="B60" s="56" t="s">
        <v>132</v>
      </c>
    </row>
    <row r="61" spans="1:2" ht="66.75" customHeight="1">
      <c r="A61" s="6" t="s">
        <v>8</v>
      </c>
      <c r="B61" s="57" t="s">
        <v>9</v>
      </c>
    </row>
    <row r="62" spans="1:2" ht="95.25" customHeight="1">
      <c r="A62" s="6" t="s">
        <v>10</v>
      </c>
      <c r="B62" s="57" t="s">
        <v>117</v>
      </c>
    </row>
    <row r="63" spans="1:2" ht="34.5" customHeight="1">
      <c r="A63" s="5" t="s">
        <v>12</v>
      </c>
      <c r="B63" s="58" t="s">
        <v>82</v>
      </c>
    </row>
    <row r="64" spans="1:2" ht="78" customHeight="1">
      <c r="A64" s="5" t="s">
        <v>13</v>
      </c>
      <c r="B64" s="59" t="s">
        <v>118</v>
      </c>
    </row>
    <row r="65" spans="1:2" ht="26.25" customHeight="1">
      <c r="A65" s="5" t="s">
        <v>60</v>
      </c>
      <c r="B65" s="58" t="s">
        <v>61</v>
      </c>
    </row>
    <row r="66" spans="1:2" ht="22.5" customHeight="1">
      <c r="A66" s="5" t="s">
        <v>62</v>
      </c>
      <c r="B66" s="58" t="s">
        <v>63</v>
      </c>
    </row>
    <row r="67" spans="1:2" ht="33.75" customHeight="1">
      <c r="A67" s="6" t="s">
        <v>81</v>
      </c>
      <c r="B67" s="46" t="s">
        <v>87</v>
      </c>
    </row>
    <row r="68" spans="1:2" ht="50.25" customHeight="1">
      <c r="A68" s="6" t="s">
        <v>64</v>
      </c>
      <c r="B68" s="46" t="s">
        <v>26</v>
      </c>
    </row>
    <row r="69" spans="1:2" ht="31.5" customHeight="1">
      <c r="A69" s="33">
        <v>330</v>
      </c>
      <c r="B69" s="60" t="s">
        <v>65</v>
      </c>
    </row>
    <row r="70" spans="1:2" ht="45.75" customHeight="1">
      <c r="A70" s="10" t="s">
        <v>264</v>
      </c>
      <c r="B70" s="128" t="s">
        <v>265</v>
      </c>
    </row>
    <row r="71" spans="1:2" ht="31.5" customHeight="1">
      <c r="A71" s="6" t="s">
        <v>111</v>
      </c>
      <c r="B71" s="34" t="s">
        <v>125</v>
      </c>
    </row>
    <row r="72" spans="1:2" ht="17.25" customHeight="1">
      <c r="A72" s="6" t="s">
        <v>177</v>
      </c>
      <c r="B72" s="45" t="s">
        <v>242</v>
      </c>
    </row>
    <row r="73" spans="1:2" ht="15.75">
      <c r="A73" s="6" t="s">
        <v>188</v>
      </c>
      <c r="B73" s="45" t="s">
        <v>270</v>
      </c>
    </row>
    <row r="74" spans="1:2" ht="31.5">
      <c r="A74" s="6" t="s">
        <v>184</v>
      </c>
      <c r="B74" s="45" t="s">
        <v>125</v>
      </c>
    </row>
    <row r="75" spans="1:2" ht="31.5">
      <c r="A75" s="6" t="s">
        <v>185</v>
      </c>
      <c r="B75" s="45" t="s">
        <v>125</v>
      </c>
    </row>
    <row r="76" spans="1:2" ht="31.5">
      <c r="A76" s="6" t="s">
        <v>126</v>
      </c>
      <c r="B76" s="34" t="s">
        <v>271</v>
      </c>
    </row>
    <row r="77" spans="1:2" ht="48.75" customHeight="1">
      <c r="A77" s="6" t="s">
        <v>290</v>
      </c>
      <c r="B77" s="34" t="s">
        <v>289</v>
      </c>
    </row>
    <row r="78" spans="1:2" ht="37.5">
      <c r="A78" s="7"/>
      <c r="B78" s="16" t="s">
        <v>66</v>
      </c>
    </row>
    <row r="79" spans="1:2" ht="31.5">
      <c r="A79" s="6" t="s">
        <v>67</v>
      </c>
      <c r="B79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3937007874015748" bottom="0.15748031496062992" header="0.1968503937007874" footer="0.1968503937007874"/>
  <pageSetup fitToHeight="4" fitToWidth="1" horizontalDpi="600" verticalDpi="600" orientation="portrait" paperSize="9" scale="94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2020-10-28T05:52:36Z</cp:lastPrinted>
  <dcterms:created xsi:type="dcterms:W3CDTF">2014-01-17T06:18:32Z</dcterms:created>
  <dcterms:modified xsi:type="dcterms:W3CDTF">2020-10-28T05:52:37Z</dcterms:modified>
  <cp:category/>
  <cp:version/>
  <cp:contentType/>
  <cp:contentStatus/>
</cp:coreProperties>
</file>